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worksheets/sheet3.xml" ContentType="application/vnd.openxmlformats-officedocument.spreadsheetml.worksheet+xml"/>
  <Override PartName="/xl/charts/colors2.xml" ContentType="application/vnd.ms-office.chartcolorsty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CEO/Carbon offset for HERA/"/>
    </mc:Choice>
  </mc:AlternateContent>
  <xr:revisionPtr revIDLastSave="0" documentId="13_ncr:1_{BEFD3DB2-617B-7C43-861B-87AC02124AAB}" xr6:coauthVersionLast="45" xr6:coauthVersionMax="45" xr10:uidLastSave="{00000000-0000-0000-0000-000000000000}"/>
  <bookViews>
    <workbookView xWindow="0" yWindow="0" windowWidth="51200" windowHeight="28800" tabRatio="809" activeTab="10" xr2:uid="{089FC5EC-43CA-48A0-85E4-DB2E0BF7DA8B}"/>
  </bookViews>
  <sheets>
    <sheet name="Overall" sheetId="15" r:id="rId1"/>
    <sheet name="S1&amp;S2" sheetId="29" r:id="rId2"/>
    <sheet name="C1_Purch G&amp;S" sheetId="32" r:id="rId3"/>
    <sheet name="C3_Fuel&amp;Energy rel" sheetId="6" r:id="rId4"/>
    <sheet name="C5_Waste" sheetId="3" r:id="rId5"/>
    <sheet name="C6_Business Travel" sheetId="9" r:id="rId6"/>
    <sheet name="C6_detailed" sheetId="25" r:id="rId7"/>
    <sheet name="C7_Employee Comm." sheetId="10" r:id="rId8"/>
    <sheet name="C13_Downstr.leased ass." sheetId="33" r:id="rId9"/>
    <sheet name="Emmiss.&amp;convers. factors" sheetId="31" r:id="rId10"/>
    <sheet name="Sheet1" sheetId="34" r:id="rId11"/>
  </sheets>
  <definedNames>
    <definedName name="_xlnm._FilterDatabase" localSheetId="2" hidden="1">'C1_Purch G&amp;S'!$C$4:$J$4</definedName>
    <definedName name="_xlnm._FilterDatabase" localSheetId="6" hidden="1">'C6_detailed'!$B$4:$I$4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5" l="1"/>
  <c r="G12" i="15" s="1"/>
  <c r="I20" i="15" s="1"/>
  <c r="I10" i="33" l="1"/>
  <c r="I9" i="33"/>
  <c r="H10" i="33"/>
  <c r="D10" i="33"/>
  <c r="D6" i="33"/>
  <c r="C74" i="31"/>
  <c r="C75" i="31" s="1"/>
  <c r="J5" i="3" s="1"/>
  <c r="L10" i="33"/>
  <c r="L9" i="33"/>
  <c r="K7" i="3"/>
  <c r="K8" i="3"/>
  <c r="K9" i="3"/>
  <c r="K10" i="3"/>
  <c r="K11" i="3"/>
  <c r="D9" i="33" l="1"/>
  <c r="J6" i="3"/>
  <c r="D8" i="33"/>
  <c r="D7" i="33"/>
  <c r="E34" i="29"/>
  <c r="M9" i="3"/>
  <c r="M8" i="3"/>
  <c r="L9" i="3"/>
  <c r="P9" i="3"/>
  <c r="P8" i="3"/>
  <c r="E61" i="31"/>
  <c r="E60" i="31"/>
  <c r="L8" i="3" s="1"/>
  <c r="E5" i="3" l="1"/>
  <c r="F5" i="3" l="1"/>
  <c r="H5" i="3" s="1"/>
  <c r="M7" i="3"/>
  <c r="F6" i="3"/>
  <c r="H6" i="3" s="1"/>
  <c r="K6" i="3" l="1"/>
  <c r="E10" i="33"/>
  <c r="K5" i="3"/>
  <c r="E9" i="33"/>
  <c r="L6" i="3"/>
  <c r="I8" i="10" l="1"/>
  <c r="H8" i="10"/>
  <c r="G8" i="10"/>
  <c r="F8" i="10"/>
  <c r="M11" i="3"/>
  <c r="M10" i="3"/>
  <c r="L11" i="3"/>
  <c r="Q11" i="3" s="1"/>
  <c r="R11" i="3" s="1"/>
  <c r="L10" i="3"/>
  <c r="Q10" i="3" s="1"/>
  <c r="R10" i="3" s="1"/>
  <c r="P6" i="3"/>
  <c r="L7" i="3"/>
  <c r="Q7" i="3" s="1"/>
  <c r="R7" i="3" s="1"/>
  <c r="O6" i="3"/>
  <c r="Q6" i="3" s="1"/>
  <c r="R6" i="3" s="1"/>
  <c r="E18" i="31"/>
  <c r="P5" i="3"/>
  <c r="K10" i="33" l="1"/>
  <c r="M10" i="33" s="1"/>
  <c r="N10" i="33" s="1"/>
  <c r="K9" i="33"/>
  <c r="O5" i="3"/>
  <c r="O9" i="3"/>
  <c r="Q9" i="3" s="1"/>
  <c r="R9" i="3" s="1"/>
  <c r="O8" i="3"/>
  <c r="Q8" i="3" s="1"/>
  <c r="R8" i="3" s="1"/>
  <c r="J8" i="10"/>
  <c r="I8" i="33"/>
  <c r="I7" i="33"/>
  <c r="H8" i="33"/>
  <c r="H7" i="33"/>
  <c r="H6" i="33"/>
  <c r="E7" i="33"/>
  <c r="K8" i="10" l="1"/>
  <c r="E8" i="33"/>
  <c r="M8" i="33" s="1"/>
  <c r="N8" i="33" s="1"/>
  <c r="M7" i="33"/>
  <c r="N7" i="33" s="1"/>
  <c r="E6" i="33"/>
  <c r="M6" i="33" s="1"/>
  <c r="N6" i="33" l="1"/>
  <c r="F27" i="10"/>
  <c r="F21" i="10"/>
  <c r="I10" i="9" l="1"/>
  <c r="H10" i="9"/>
  <c r="H9" i="9"/>
  <c r="G10" i="9"/>
  <c r="G9" i="9"/>
  <c r="F34" i="29"/>
  <c r="F10" i="9"/>
  <c r="F9" i="9"/>
  <c r="E7" i="29" l="1"/>
  <c r="D6" i="6"/>
  <c r="D5" i="6"/>
  <c r="O12" i="25"/>
  <c r="G27" i="10"/>
  <c r="G21" i="10"/>
  <c r="I5" i="10"/>
  <c r="H5" i="10"/>
  <c r="E59" i="31" l="1"/>
  <c r="H9" i="33" s="1"/>
  <c r="M9" i="33" s="1"/>
  <c r="M5" i="3"/>
  <c r="L5" i="3"/>
  <c r="F33" i="32"/>
  <c r="F28" i="32"/>
  <c r="F29" i="32"/>
  <c r="F25" i="32"/>
  <c r="F43" i="31"/>
  <c r="G25" i="32" s="1"/>
  <c r="I6" i="33"/>
  <c r="I34" i="29"/>
  <c r="K34" i="29" s="1"/>
  <c r="N9" i="33" l="1"/>
  <c r="M11" i="33"/>
  <c r="Q5" i="3"/>
  <c r="J18" i="29"/>
  <c r="N11" i="33" l="1"/>
  <c r="O9" i="33" s="1"/>
  <c r="G26" i="15"/>
  <c r="H26" i="15" s="1"/>
  <c r="R5" i="3"/>
  <c r="R12" i="3" s="1"/>
  <c r="Q12" i="3"/>
  <c r="F28" i="10"/>
  <c r="G28" i="10" s="1"/>
  <c r="F16" i="10"/>
  <c r="F6" i="10"/>
  <c r="Q24" i="25"/>
  <c r="D10" i="9" s="1"/>
  <c r="J10" i="9" s="1"/>
  <c r="K10" i="9" s="1"/>
  <c r="Q22" i="25"/>
  <c r="N19" i="25"/>
  <c r="Q18" i="25"/>
  <c r="H5" i="9"/>
  <c r="O8" i="33" l="1"/>
  <c r="O6" i="33"/>
  <c r="O11" i="33"/>
  <c r="O7" i="33"/>
  <c r="O10" i="33"/>
  <c r="S12" i="3"/>
  <c r="S8" i="3"/>
  <c r="S9" i="3"/>
  <c r="S7" i="3"/>
  <c r="S10" i="3"/>
  <c r="S6" i="3"/>
  <c r="S11" i="3"/>
  <c r="S5" i="3"/>
  <c r="G16" i="10"/>
  <c r="F24" i="10"/>
  <c r="E36" i="32"/>
  <c r="K16" i="32" s="1"/>
  <c r="K33" i="32" l="1"/>
  <c r="K29" i="32"/>
  <c r="K25" i="32"/>
  <c r="K21" i="32"/>
  <c r="K12" i="32"/>
  <c r="K8" i="32"/>
  <c r="K18" i="32"/>
  <c r="K32" i="32"/>
  <c r="K24" i="32"/>
  <c r="K11" i="32"/>
  <c r="K7" i="32"/>
  <c r="K35" i="32"/>
  <c r="K31" i="32"/>
  <c r="K27" i="32"/>
  <c r="K23" i="32"/>
  <c r="K19" i="32"/>
  <c r="K10" i="32"/>
  <c r="K6" i="32"/>
  <c r="K5" i="32"/>
  <c r="I39" i="32"/>
  <c r="K36" i="32"/>
  <c r="K28" i="32"/>
  <c r="K20" i="32"/>
  <c r="K13" i="32"/>
  <c r="K34" i="32"/>
  <c r="K30" i="32"/>
  <c r="K26" i="32"/>
  <c r="K22" i="32"/>
  <c r="K14" i="32"/>
  <c r="K9" i="32"/>
  <c r="K17" i="32"/>
  <c r="K15" i="32"/>
  <c r="G25" i="29"/>
  <c r="F24" i="29"/>
  <c r="H24" i="29" s="1"/>
  <c r="H17" i="29"/>
  <c r="J17" i="29" s="1"/>
  <c r="H16" i="29"/>
  <c r="J16" i="29" s="1"/>
  <c r="J19" i="29" l="1"/>
  <c r="F26" i="29"/>
  <c r="F27" i="29"/>
  <c r="F25" i="29"/>
  <c r="H25" i="29" s="1"/>
  <c r="I6" i="10" l="1"/>
  <c r="H6" i="10"/>
  <c r="I7" i="10"/>
  <c r="H7" i="10"/>
  <c r="G7" i="10"/>
  <c r="F7" i="10"/>
  <c r="G6" i="10"/>
  <c r="G5" i="10"/>
  <c r="F5" i="10"/>
  <c r="D7" i="10"/>
  <c r="F17" i="10"/>
  <c r="G17" i="10" s="1"/>
  <c r="F18" i="10"/>
  <c r="F19" i="10"/>
  <c r="G19" i="10" s="1"/>
  <c r="F20" i="10"/>
  <c r="G20" i="10" s="1"/>
  <c r="F22" i="10"/>
  <c r="G22" i="10" s="1"/>
  <c r="F23" i="10"/>
  <c r="G23" i="10" s="1"/>
  <c r="F25" i="10"/>
  <c r="G25" i="10" s="1"/>
  <c r="G24" i="10" l="1"/>
  <c r="D6" i="10" s="1"/>
  <c r="J6" i="10" s="1"/>
  <c r="K6" i="10" s="1"/>
  <c r="F29" i="10"/>
  <c r="G29" i="10" s="1"/>
  <c r="G18" i="10"/>
  <c r="D5" i="10" s="1"/>
  <c r="J5" i="10" s="1"/>
  <c r="J9" i="10" s="1"/>
  <c r="J7" i="10"/>
  <c r="K7" i="10" s="1"/>
  <c r="K5" i="10" l="1"/>
  <c r="K9" i="10" s="1"/>
  <c r="L8" i="10" s="1"/>
  <c r="G20" i="15"/>
  <c r="H20" i="15" s="1"/>
  <c r="L5" i="10" l="1"/>
  <c r="L9" i="10"/>
  <c r="L7" i="10"/>
  <c r="L6" i="10"/>
  <c r="I19" i="9" l="1"/>
  <c r="H19" i="9"/>
  <c r="G19" i="9"/>
  <c r="F19" i="9"/>
  <c r="G18" i="9"/>
  <c r="I18" i="9"/>
  <c r="H18" i="9"/>
  <c r="F18" i="9"/>
  <c r="I17" i="9"/>
  <c r="H17" i="9"/>
  <c r="H6" i="9"/>
  <c r="G17" i="9"/>
  <c r="F17" i="9"/>
  <c r="F6" i="9"/>
  <c r="Q36" i="25"/>
  <c r="D18" i="9" s="1"/>
  <c r="Q37" i="25"/>
  <c r="D19" i="9" s="1"/>
  <c r="Q35" i="25"/>
  <c r="D17" i="9" s="1"/>
  <c r="J18" i="9" l="1"/>
  <c r="K18" i="9" s="1"/>
  <c r="J17" i="9"/>
  <c r="K17" i="9" s="1"/>
  <c r="J19" i="9"/>
  <c r="K19" i="9" s="1"/>
  <c r="H11" i="9" l="1"/>
  <c r="I9" i="9"/>
  <c r="I8" i="9"/>
  <c r="H8" i="9"/>
  <c r="E71" i="31"/>
  <c r="D16" i="9"/>
  <c r="D15" i="9"/>
  <c r="D14" i="9"/>
  <c r="D13" i="9"/>
  <c r="D12" i="9"/>
  <c r="Q23" i="25"/>
  <c r="D9" i="9" s="1"/>
  <c r="J9" i="9" s="1"/>
  <c r="N21" i="25"/>
  <c r="Q19" i="25" l="1"/>
  <c r="Q21" i="25"/>
  <c r="D8" i="9" s="1"/>
  <c r="I11" i="9" l="1"/>
  <c r="I7" i="9"/>
  <c r="H7" i="9"/>
  <c r="G16" i="9" l="1"/>
  <c r="G15" i="9"/>
  <c r="G14" i="9"/>
  <c r="G13" i="9"/>
  <c r="G12" i="9"/>
  <c r="F13" i="9"/>
  <c r="F14" i="9"/>
  <c r="F15" i="9"/>
  <c r="F16" i="9"/>
  <c r="F12" i="9"/>
  <c r="J12" i="9" s="1"/>
  <c r="J16" i="9" l="1"/>
  <c r="K16" i="9" s="1"/>
  <c r="J15" i="9"/>
  <c r="K15" i="9" s="1"/>
  <c r="K12" i="9"/>
  <c r="J13" i="9"/>
  <c r="K13" i="9" s="1"/>
  <c r="J14" i="9"/>
  <c r="K14" i="9" s="1"/>
  <c r="G11" i="9"/>
  <c r="F11" i="9"/>
  <c r="G8" i="9" l="1"/>
  <c r="G7" i="9"/>
  <c r="F8" i="9"/>
  <c r="J8" i="9" s="1"/>
  <c r="F7" i="9"/>
  <c r="K9" i="9" l="1"/>
  <c r="I137" i="25"/>
  <c r="N20" i="25" s="1"/>
  <c r="I131" i="25"/>
  <c r="Q25" i="25" s="1"/>
  <c r="D11" i="9" s="1"/>
  <c r="J11" i="9" s="1"/>
  <c r="K11" i="9" s="1"/>
  <c r="I5" i="9"/>
  <c r="I6" i="9"/>
  <c r="Q20" i="25" l="1"/>
  <c r="D7" i="9" s="1"/>
  <c r="J7" i="9" s="1"/>
  <c r="K7" i="9" s="1"/>
  <c r="F5" i="9"/>
  <c r="G6" i="9"/>
  <c r="G5" i="9"/>
  <c r="F10" i="25" l="1"/>
  <c r="I10" i="25" s="1"/>
  <c r="F33" i="25"/>
  <c r="I33" i="25" s="1"/>
  <c r="O11" i="25"/>
  <c r="F34" i="25"/>
  <c r="C34" i="25" s="1"/>
  <c r="F35" i="25"/>
  <c r="C35" i="25" s="1"/>
  <c r="F36" i="25"/>
  <c r="C36" i="25" s="1"/>
  <c r="F37" i="25"/>
  <c r="C37" i="25" s="1"/>
  <c r="F38" i="25"/>
  <c r="C38" i="25" s="1"/>
  <c r="F39" i="25"/>
  <c r="C39" i="25" s="1"/>
  <c r="F40" i="25"/>
  <c r="C40" i="25" s="1"/>
  <c r="F41" i="25"/>
  <c r="C41" i="25" s="1"/>
  <c r="F42" i="25"/>
  <c r="C42" i="25" s="1"/>
  <c r="F43" i="25"/>
  <c r="C43" i="25" s="1"/>
  <c r="F44" i="25"/>
  <c r="C44" i="25" s="1"/>
  <c r="F45" i="25"/>
  <c r="C45" i="25" s="1"/>
  <c r="F46" i="25"/>
  <c r="C46" i="25" s="1"/>
  <c r="F47" i="25"/>
  <c r="C47" i="25" s="1"/>
  <c r="F48" i="25"/>
  <c r="C48" i="25" s="1"/>
  <c r="F49" i="25"/>
  <c r="C49" i="25" s="1"/>
  <c r="F50" i="25"/>
  <c r="C50" i="25" s="1"/>
  <c r="F51" i="25"/>
  <c r="C51" i="25" s="1"/>
  <c r="F52" i="25"/>
  <c r="C52" i="25" s="1"/>
  <c r="F74" i="25"/>
  <c r="F75" i="25"/>
  <c r="C75" i="25" s="1"/>
  <c r="F7" i="25"/>
  <c r="C7" i="25" s="1"/>
  <c r="F8" i="25"/>
  <c r="F9" i="25"/>
  <c r="I9" i="25" s="1"/>
  <c r="F78" i="25"/>
  <c r="I78" i="25" s="1"/>
  <c r="F53" i="25"/>
  <c r="C53" i="25" s="1"/>
  <c r="F54" i="25"/>
  <c r="F55" i="25"/>
  <c r="I55" i="25" s="1"/>
  <c r="F56" i="25"/>
  <c r="I56" i="25" s="1"/>
  <c r="F57" i="25"/>
  <c r="F58" i="25"/>
  <c r="F59" i="25"/>
  <c r="F60" i="25"/>
  <c r="I60" i="25" s="1"/>
  <c r="F61" i="25"/>
  <c r="F62" i="25"/>
  <c r="F63" i="25"/>
  <c r="I63" i="25" s="1"/>
  <c r="F64" i="25"/>
  <c r="I64" i="25" s="1"/>
  <c r="F65" i="25"/>
  <c r="F66" i="25"/>
  <c r="F67" i="25"/>
  <c r="F68" i="25"/>
  <c r="I68" i="25" s="1"/>
  <c r="F69" i="25"/>
  <c r="F70" i="25"/>
  <c r="F71" i="25"/>
  <c r="I71" i="25" s="1"/>
  <c r="F72" i="25"/>
  <c r="I72" i="25" s="1"/>
  <c r="F73" i="25"/>
  <c r="F76" i="25"/>
  <c r="F11" i="25"/>
  <c r="I11" i="25" s="1"/>
  <c r="F12" i="25"/>
  <c r="C12" i="25" s="1"/>
  <c r="F13" i="25"/>
  <c r="C13" i="25" s="1"/>
  <c r="F14" i="25"/>
  <c r="C14" i="25" s="1"/>
  <c r="F15" i="25"/>
  <c r="I15" i="25" s="1"/>
  <c r="F16" i="25"/>
  <c r="C16" i="25" s="1"/>
  <c r="F17" i="25"/>
  <c r="C17" i="25" s="1"/>
  <c r="F18" i="25"/>
  <c r="C18" i="25" s="1"/>
  <c r="F19" i="25"/>
  <c r="I19" i="25" s="1"/>
  <c r="F20" i="25"/>
  <c r="C20" i="25" s="1"/>
  <c r="F21" i="25"/>
  <c r="C21" i="25" s="1"/>
  <c r="F22" i="25"/>
  <c r="C22" i="25" s="1"/>
  <c r="F23" i="25"/>
  <c r="I23" i="25" s="1"/>
  <c r="F24" i="25"/>
  <c r="C24" i="25" s="1"/>
  <c r="F25" i="25"/>
  <c r="C25" i="25" s="1"/>
  <c r="F26" i="25"/>
  <c r="C26" i="25" s="1"/>
  <c r="F27" i="25"/>
  <c r="I27" i="25" s="1"/>
  <c r="F28" i="25"/>
  <c r="C28" i="25" s="1"/>
  <c r="F29" i="25"/>
  <c r="C29" i="25" s="1"/>
  <c r="F30" i="25"/>
  <c r="C30" i="25" s="1"/>
  <c r="F31" i="25"/>
  <c r="I31" i="25" s="1"/>
  <c r="F32" i="25"/>
  <c r="C32" i="25" s="1"/>
  <c r="F77" i="25"/>
  <c r="C77" i="25" s="1"/>
  <c r="F79" i="25"/>
  <c r="C79" i="25" s="1"/>
  <c r="F5" i="25"/>
  <c r="F6" i="25"/>
  <c r="C6" i="25" s="1"/>
  <c r="P14" i="25" l="1"/>
  <c r="I5" i="25"/>
  <c r="P5" i="25"/>
  <c r="Q5" i="25" s="1"/>
  <c r="C73" i="25"/>
  <c r="C69" i="25"/>
  <c r="C65" i="25"/>
  <c r="C61" i="25"/>
  <c r="C57" i="25"/>
  <c r="C67" i="25"/>
  <c r="C59" i="25"/>
  <c r="C74" i="25"/>
  <c r="C5" i="25"/>
  <c r="P8" i="25"/>
  <c r="Q8" i="25" s="1"/>
  <c r="P12" i="25"/>
  <c r="Q12" i="25" s="1"/>
  <c r="P6" i="25"/>
  <c r="Q6" i="25" s="1"/>
  <c r="P11" i="25"/>
  <c r="Q11" i="25" s="1"/>
  <c r="P13" i="25"/>
  <c r="Q13" i="25" s="1"/>
  <c r="P9" i="25"/>
  <c r="Q9" i="25" s="1"/>
  <c r="P10" i="25"/>
  <c r="Q10" i="25" s="1"/>
  <c r="P7" i="25"/>
  <c r="Q7" i="25" s="1"/>
  <c r="R15" i="25" s="1"/>
  <c r="C70" i="25"/>
  <c r="C66" i="25"/>
  <c r="C62" i="25"/>
  <c r="C58" i="25"/>
  <c r="C54" i="25"/>
  <c r="C76" i="25"/>
  <c r="C8" i="25"/>
  <c r="C63" i="25"/>
  <c r="I18" i="25"/>
  <c r="I70" i="25"/>
  <c r="I62" i="25"/>
  <c r="I54" i="25"/>
  <c r="I49" i="25"/>
  <c r="I41" i="25"/>
  <c r="C72" i="25"/>
  <c r="C56" i="25"/>
  <c r="I30" i="25"/>
  <c r="I14" i="25"/>
  <c r="I67" i="25"/>
  <c r="I59" i="25"/>
  <c r="I48" i="25"/>
  <c r="I40" i="25"/>
  <c r="C71" i="25"/>
  <c r="C55" i="25"/>
  <c r="I26" i="25"/>
  <c r="I76" i="25"/>
  <c r="I66" i="25"/>
  <c r="I58" i="25"/>
  <c r="I45" i="25"/>
  <c r="I37" i="25"/>
  <c r="C64" i="25"/>
  <c r="I22" i="25"/>
  <c r="I52" i="25"/>
  <c r="I44" i="25"/>
  <c r="I36" i="25"/>
  <c r="I77" i="25"/>
  <c r="I29" i="25"/>
  <c r="I25" i="25"/>
  <c r="I21" i="25"/>
  <c r="I17" i="25"/>
  <c r="I13" i="25"/>
  <c r="I75" i="25"/>
  <c r="C68" i="25"/>
  <c r="C60" i="25"/>
  <c r="I32" i="25"/>
  <c r="I28" i="25"/>
  <c r="I24" i="25"/>
  <c r="I20" i="25"/>
  <c r="I16" i="25"/>
  <c r="I12" i="25"/>
  <c r="I73" i="25"/>
  <c r="I69" i="25"/>
  <c r="I65" i="25"/>
  <c r="I61" i="25"/>
  <c r="I57" i="25"/>
  <c r="I53" i="25"/>
  <c r="I74" i="25"/>
  <c r="I51" i="25"/>
  <c r="I47" i="25"/>
  <c r="I43" i="25"/>
  <c r="I39" i="25"/>
  <c r="I35" i="25"/>
  <c r="I7" i="25"/>
  <c r="C23" i="25"/>
  <c r="C78" i="25"/>
  <c r="I79" i="25"/>
  <c r="I8" i="25"/>
  <c r="I6" i="25"/>
  <c r="I50" i="25"/>
  <c r="I46" i="25"/>
  <c r="I42" i="25"/>
  <c r="I38" i="25"/>
  <c r="I34" i="25"/>
  <c r="C15" i="25"/>
  <c r="C31" i="25"/>
  <c r="C27" i="25"/>
  <c r="C33" i="25"/>
  <c r="C19" i="25"/>
  <c r="C11" i="25"/>
  <c r="C9" i="25"/>
  <c r="C10" i="25"/>
  <c r="R16" i="25" l="1"/>
  <c r="D6" i="9" s="1"/>
  <c r="R14" i="25"/>
  <c r="D5" i="9"/>
  <c r="J5" i="9" s="1"/>
  <c r="M6" i="3"/>
  <c r="J6" i="9" l="1"/>
  <c r="K6" i="9" s="1"/>
  <c r="K5" i="9"/>
  <c r="H7" i="6"/>
  <c r="G7" i="6"/>
  <c r="H6" i="6"/>
  <c r="G6" i="6"/>
  <c r="I25" i="32"/>
  <c r="H25" i="32" s="1"/>
  <c r="I28" i="32"/>
  <c r="H28" i="32" s="1"/>
  <c r="I29" i="32"/>
  <c r="H29" i="32" s="1"/>
  <c r="I33" i="32"/>
  <c r="H33" i="32" s="1"/>
  <c r="H5" i="6"/>
  <c r="G5" i="6"/>
  <c r="I5" i="6" s="1"/>
  <c r="J5" i="6" l="1"/>
  <c r="J20" i="9"/>
  <c r="G19" i="15" s="1"/>
  <c r="H19" i="15" l="1"/>
  <c r="I7" i="29"/>
  <c r="H7" i="29"/>
  <c r="J7" i="29" s="1"/>
  <c r="I6" i="29"/>
  <c r="H6" i="29"/>
  <c r="F35" i="32"/>
  <c r="F34" i="32"/>
  <c r="G10" i="15" l="1"/>
  <c r="H10" i="15" s="1"/>
  <c r="I35" i="32"/>
  <c r="H35" i="32" s="1"/>
  <c r="I34" i="32"/>
  <c r="H34" i="32" s="1"/>
  <c r="K7" i="29"/>
  <c r="F42" i="31" l="1"/>
  <c r="F27" i="32"/>
  <c r="F32" i="32"/>
  <c r="F40" i="31"/>
  <c r="G32" i="32" s="1"/>
  <c r="F41" i="31"/>
  <c r="G27" i="32" s="1"/>
  <c r="F31" i="32"/>
  <c r="F30" i="32"/>
  <c r="F21" i="32"/>
  <c r="F26" i="32"/>
  <c r="F36" i="31"/>
  <c r="G26" i="32" s="1"/>
  <c r="F24" i="32"/>
  <c r="F23" i="32"/>
  <c r="F22" i="32"/>
  <c r="F20" i="32"/>
  <c r="F19" i="32"/>
  <c r="F17" i="32"/>
  <c r="F18" i="32"/>
  <c r="F16" i="32"/>
  <c r="F14" i="32"/>
  <c r="F9" i="32"/>
  <c r="F29" i="31"/>
  <c r="G20" i="32" s="1"/>
  <c r="F34" i="31"/>
  <c r="G22" i="32" s="1"/>
  <c r="F35" i="31"/>
  <c r="G17" i="32" s="1"/>
  <c r="F37" i="31"/>
  <c r="G21" i="32" s="1"/>
  <c r="F38" i="31"/>
  <c r="F39" i="31"/>
  <c r="G31" i="32" s="1"/>
  <c r="F13" i="32"/>
  <c r="F12" i="32"/>
  <c r="F11" i="32"/>
  <c r="F10" i="32"/>
  <c r="F28" i="31"/>
  <c r="G6" i="32" s="1"/>
  <c r="F30" i="31"/>
  <c r="G10" i="32" s="1"/>
  <c r="F31" i="31"/>
  <c r="G11" i="32" s="1"/>
  <c r="F32" i="31"/>
  <c r="G23" i="32" s="1"/>
  <c r="F33" i="31"/>
  <c r="G13" i="32" s="1"/>
  <c r="F27" i="31"/>
  <c r="G8" i="32" s="1"/>
  <c r="F8" i="32"/>
  <c r="F7" i="32"/>
  <c r="F6" i="32"/>
  <c r="F5" i="32"/>
  <c r="G30" i="32" l="1"/>
  <c r="G29" i="32"/>
  <c r="G33" i="32"/>
  <c r="G28" i="32"/>
  <c r="G19" i="32"/>
  <c r="G5" i="32"/>
  <c r="G7" i="32"/>
  <c r="G9" i="32"/>
  <c r="G14" i="32"/>
  <c r="G18" i="32"/>
  <c r="G24" i="32"/>
  <c r="G12" i="32"/>
  <c r="G16" i="32"/>
  <c r="G35" i="32"/>
  <c r="G34" i="32"/>
  <c r="I13" i="32"/>
  <c r="H13" i="32" s="1"/>
  <c r="I19" i="32"/>
  <c r="H19" i="32" s="1"/>
  <c r="I7" i="32"/>
  <c r="H7" i="32" s="1"/>
  <c r="I12" i="32"/>
  <c r="H12" i="32" s="1"/>
  <c r="I14" i="32"/>
  <c r="H14" i="32" s="1"/>
  <c r="I18" i="32"/>
  <c r="H18" i="32" s="1"/>
  <c r="I21" i="32"/>
  <c r="H21" i="32" s="1"/>
  <c r="I31" i="32"/>
  <c r="H31" i="32" s="1"/>
  <c r="I32" i="32"/>
  <c r="H32" i="32" s="1"/>
  <c r="I6" i="32"/>
  <c r="H6" i="32" s="1"/>
  <c r="I22" i="32"/>
  <c r="H22" i="32" s="1"/>
  <c r="I8" i="32"/>
  <c r="H8" i="32" s="1"/>
  <c r="I16" i="32"/>
  <c r="H16" i="32" s="1"/>
  <c r="I20" i="32"/>
  <c r="H20" i="32" s="1"/>
  <c r="I23" i="32"/>
  <c r="H23" i="32" s="1"/>
  <c r="I11" i="32"/>
  <c r="H11" i="32" s="1"/>
  <c r="I9" i="32"/>
  <c r="H9" i="32" s="1"/>
  <c r="I10" i="32"/>
  <c r="H10" i="32" s="1"/>
  <c r="I5" i="32"/>
  <c r="H5" i="32" s="1"/>
  <c r="I17" i="32"/>
  <c r="H17" i="32" s="1"/>
  <c r="I24" i="32"/>
  <c r="H24" i="32" s="1"/>
  <c r="I26" i="32"/>
  <c r="H26" i="32" s="1"/>
  <c r="I30" i="32"/>
  <c r="H30" i="32" s="1"/>
  <c r="I27" i="32"/>
  <c r="H27" i="32" s="1"/>
  <c r="G27" i="29"/>
  <c r="G26" i="29"/>
  <c r="J5" i="29" l="1"/>
  <c r="E5" i="29" l="1"/>
  <c r="K5" i="29" l="1"/>
  <c r="I6" i="6" l="1"/>
  <c r="J27" i="29"/>
  <c r="J26" i="29"/>
  <c r="J25" i="29"/>
  <c r="J24" i="29"/>
  <c r="I27" i="29"/>
  <c r="I26" i="29"/>
  <c r="I25" i="29"/>
  <c r="I24" i="29"/>
  <c r="J34" i="29"/>
  <c r="H26" i="29"/>
  <c r="H27" i="29"/>
  <c r="J6" i="6" l="1"/>
  <c r="H28" i="29"/>
  <c r="K24" i="29"/>
  <c r="K26" i="29"/>
  <c r="K27" i="29"/>
  <c r="F28" i="29" l="1"/>
  <c r="K25" i="29" l="1"/>
  <c r="K28" i="29" s="1"/>
  <c r="K8" i="9"/>
  <c r="K20" i="9" s="1"/>
  <c r="E6" i="29" l="1"/>
  <c r="M17" i="9"/>
  <c r="L8" i="9" l="1"/>
  <c r="L10" i="9"/>
  <c r="J6" i="29"/>
  <c r="D7" i="6"/>
  <c r="L5" i="9"/>
  <c r="L18" i="9"/>
  <c r="L19" i="9"/>
  <c r="L17" i="9"/>
  <c r="L12" i="9"/>
  <c r="L16" i="9"/>
  <c r="L13" i="9"/>
  <c r="L15" i="9"/>
  <c r="L14" i="9"/>
  <c r="L7" i="9"/>
  <c r="L11" i="9"/>
  <c r="L9" i="9"/>
  <c r="L6" i="9"/>
  <c r="L20" i="9"/>
  <c r="G76" i="25"/>
  <c r="G78" i="25"/>
  <c r="K6" i="29" l="1"/>
  <c r="G9" i="15"/>
  <c r="H9" i="15" s="1"/>
  <c r="J8" i="29"/>
  <c r="M6" i="29"/>
  <c r="I7" i="6"/>
  <c r="J7" i="6" l="1"/>
  <c r="I8" i="6"/>
  <c r="K8" i="29"/>
  <c r="L7" i="29" s="1"/>
  <c r="M5" i="29"/>
  <c r="J8" i="6"/>
  <c r="K7" i="6" s="1"/>
  <c r="L8" i="29" l="1"/>
  <c r="L6" i="29"/>
  <c r="L5" i="29"/>
  <c r="K8" i="6"/>
  <c r="K5" i="6"/>
  <c r="K6" i="6"/>
  <c r="G16" i="15"/>
  <c r="H16" i="15" s="1"/>
  <c r="G77" i="25"/>
  <c r="G79" i="25" s="1"/>
  <c r="G82" i="25"/>
  <c r="I15" i="32" l="1"/>
  <c r="I36" i="32" l="1"/>
  <c r="J17" i="32" s="1"/>
  <c r="H15" i="32"/>
  <c r="H36" i="32" s="1"/>
  <c r="J26" i="32"/>
  <c r="J8" i="32"/>
  <c r="J5" i="32"/>
  <c r="J16" i="32"/>
  <c r="J25" i="32"/>
  <c r="J14" i="32"/>
  <c r="J19" i="32"/>
  <c r="J13" i="32"/>
  <c r="J10" i="32"/>
  <c r="J24" i="32" l="1"/>
  <c r="J34" i="32"/>
  <c r="J7" i="32"/>
  <c r="J20" i="32"/>
  <c r="J31" i="32"/>
  <c r="J12" i="32"/>
  <c r="J27" i="32"/>
  <c r="G14" i="15"/>
  <c r="J11" i="32"/>
  <c r="J18" i="32"/>
  <c r="J29" i="32"/>
  <c r="J33" i="32"/>
  <c r="J32" i="32"/>
  <c r="J36" i="32"/>
  <c r="J21" i="32"/>
  <c r="J35" i="32"/>
  <c r="J23" i="32"/>
  <c r="J22" i="32"/>
  <c r="J6" i="32"/>
  <c r="J30" i="32"/>
  <c r="J28" i="32"/>
  <c r="J9" i="32"/>
  <c r="J15" i="32"/>
  <c r="H14" i="15" l="1"/>
  <c r="G18" i="15"/>
  <c r="H18" i="15" s="1"/>
  <c r="J19" i="15" l="1"/>
  <c r="J18" i="15"/>
  <c r="J16" i="15"/>
  <c r="H11" i="15"/>
  <c r="J14" i="15"/>
  <c r="J26" i="15"/>
  <c r="J20" i="15"/>
  <c r="I14" i="15" l="1"/>
  <c r="I12" i="15"/>
  <c r="I10" i="15"/>
  <c r="I26" i="15"/>
  <c r="I9" i="15"/>
  <c r="I16" i="15"/>
  <c r="I19" i="15"/>
  <c r="H12" i="15"/>
  <c r="I18" i="15"/>
  <c r="I11" i="15"/>
</calcChain>
</file>

<file path=xl/sharedStrings.xml><?xml version="1.0" encoding="utf-8"?>
<sst xmlns="http://schemas.openxmlformats.org/spreadsheetml/2006/main" count="1324" uniqueCount="473">
  <si>
    <t>Scope 1</t>
  </si>
  <si>
    <t>Category</t>
  </si>
  <si>
    <t>10 - Processing of sold products</t>
  </si>
  <si>
    <t>11 - Use of sold products</t>
  </si>
  <si>
    <t>12 - End-of-life treatment of sold products</t>
  </si>
  <si>
    <t>13 - Downstream leased assets</t>
  </si>
  <si>
    <t>14 - Franchises</t>
  </si>
  <si>
    <t>15 - Investments</t>
  </si>
  <si>
    <t xml:space="preserve">Waste Type </t>
  </si>
  <si>
    <t>Total</t>
  </si>
  <si>
    <t>04 - Upstream transportation &amp; distribution</t>
  </si>
  <si>
    <t>05 - Waste generated in operations</t>
  </si>
  <si>
    <t>08 - Upstream leased assets</t>
  </si>
  <si>
    <t>09 - Downstream transportation &amp; distribution</t>
  </si>
  <si>
    <t>Scope 2</t>
  </si>
  <si>
    <t>Emissions (kgCO2e)</t>
  </si>
  <si>
    <t>Units</t>
  </si>
  <si>
    <t>Consumption</t>
  </si>
  <si>
    <t>Emissions (tCO2e)</t>
  </si>
  <si>
    <t>Source (Year)</t>
  </si>
  <si>
    <t>Activity</t>
  </si>
  <si>
    <t>Activity Units</t>
  </si>
  <si>
    <t>Emission Factor (kgCO2e/unit)</t>
  </si>
  <si>
    <t>Emission Type</t>
  </si>
  <si>
    <t>Postage</t>
  </si>
  <si>
    <t>Notes</t>
  </si>
  <si>
    <t>Quantity</t>
  </si>
  <si>
    <t>Software</t>
  </si>
  <si>
    <t>Electricity</t>
  </si>
  <si>
    <t>Service</t>
  </si>
  <si>
    <t>Goods</t>
  </si>
  <si>
    <t xml:space="preserve">Scope / Category </t>
  </si>
  <si>
    <t>% of total</t>
  </si>
  <si>
    <t xml:space="preserve">Total Scope 1, 2 &amp; 3 </t>
  </si>
  <si>
    <t>Scope 3 (total)</t>
  </si>
  <si>
    <t xml:space="preserve">Source </t>
  </si>
  <si>
    <t>FY19: 1 July 2018 - 30 June 2019</t>
  </si>
  <si>
    <t>Unit</t>
  </si>
  <si>
    <t xml:space="preserve">Category 1 - Purchased goods and services </t>
  </si>
  <si>
    <t>Consultants</t>
  </si>
  <si>
    <t>Type</t>
  </si>
  <si>
    <t>Cleaning</t>
  </si>
  <si>
    <t>Accounting &amp; Tax Fees</t>
  </si>
  <si>
    <t>Telecommunication &amp; Internet</t>
  </si>
  <si>
    <t>Stationery</t>
  </si>
  <si>
    <t>Laptops, Monitor and other electronic material</t>
  </si>
  <si>
    <t>Refurbishment</t>
  </si>
  <si>
    <t>Office Furniture (Desks, Chairs, Witheboards etc.)</t>
  </si>
  <si>
    <t xml:space="preserve">Category 3 - Fuel- and energy-related activities </t>
  </si>
  <si>
    <t>% of C3</t>
  </si>
  <si>
    <t xml:space="preserve">Category 5 - Waste generated in operations </t>
  </si>
  <si>
    <t>% of C5</t>
  </si>
  <si>
    <t>Waste treatment</t>
  </si>
  <si>
    <t xml:space="preserve">Category 6 - Business travel </t>
  </si>
  <si>
    <t xml:space="preserve">Category </t>
  </si>
  <si>
    <t>Combustion Emissions</t>
  </si>
  <si>
    <t>Well-to-tank (WTT) Emissions</t>
  </si>
  <si>
    <t xml:space="preserve">Air travel </t>
  </si>
  <si>
    <t xml:space="preserve">Total </t>
  </si>
  <si>
    <t>% of C6</t>
  </si>
  <si>
    <t xml:space="preserve">Category 7 - Employee commuting </t>
  </si>
  <si>
    <t>% of C7</t>
  </si>
  <si>
    <t>Motorbike</t>
  </si>
  <si>
    <t>Insurance Indemnity</t>
  </si>
  <si>
    <t>Insurance HERA House</t>
  </si>
  <si>
    <t>Insurance Motor Vehicle</t>
  </si>
  <si>
    <t xml:space="preserve">Insurance Staff </t>
  </si>
  <si>
    <t>City Rates</t>
  </si>
  <si>
    <t>Data storages &amp; servers</t>
  </si>
  <si>
    <t>HERA House Repaire &amp; Maintenance</t>
  </si>
  <si>
    <t>Books- Publications</t>
  </si>
  <si>
    <t>Description</t>
  </si>
  <si>
    <t xml:space="preserve">Argoshield universal </t>
  </si>
  <si>
    <t>Gases used for welding trainings</t>
  </si>
  <si>
    <t>ARGOSHIELD HEAVY (NZ) contains 75% argon, 20% carbon dioxide, 5% oxygen</t>
  </si>
  <si>
    <t>ARGOSHIELD UNIVERSAL (NZ)contains 80% argon, 15% carbon dioxide, 5% oxygen</t>
  </si>
  <si>
    <t>Company cars</t>
  </si>
  <si>
    <t>$</t>
  </si>
  <si>
    <t xml:space="preserve">Website Development </t>
  </si>
  <si>
    <t>Paper</t>
  </si>
  <si>
    <t>Catering</t>
  </si>
  <si>
    <t>Months employed</t>
  </si>
  <si>
    <t>Days/wk</t>
  </si>
  <si>
    <t>Mode</t>
  </si>
  <si>
    <t>Car</t>
  </si>
  <si>
    <t>Mike Lehan</t>
  </si>
  <si>
    <t>Jennifer Hart</t>
  </si>
  <si>
    <t>Bronwyn Goodwright</t>
  </si>
  <si>
    <t>Thomas Neitzert</t>
  </si>
  <si>
    <t>Matthew Kidson</t>
  </si>
  <si>
    <t>Craig Stevenson</t>
  </si>
  <si>
    <t>Raed El Sarraf</t>
  </si>
  <si>
    <t>Darren O'Riley</t>
  </si>
  <si>
    <t>David Moore</t>
  </si>
  <si>
    <t>Noel Davies</t>
  </si>
  <si>
    <t>Matthew Black</t>
  </si>
  <si>
    <t>Dave Anderson</t>
  </si>
  <si>
    <t>Dieter Adam</t>
  </si>
  <si>
    <t>Troy Coyle</t>
  </si>
  <si>
    <t>kWh</t>
  </si>
  <si>
    <t>Upstream emissions of purchased electricity</t>
  </si>
  <si>
    <t>Transmission and distribution (T&amp;D) losses</t>
  </si>
  <si>
    <t xml:space="preserve">Employee Reimbursement </t>
  </si>
  <si>
    <t>HERA car type</t>
  </si>
  <si>
    <t>Company cars fuel</t>
  </si>
  <si>
    <t xml:space="preserve">Comment </t>
  </si>
  <si>
    <t>nights hotelrooms</t>
  </si>
  <si>
    <t>Uber</t>
  </si>
  <si>
    <t>Ferry</t>
  </si>
  <si>
    <t>Wellington</t>
  </si>
  <si>
    <t>Auckland</t>
  </si>
  <si>
    <t>Denpasar</t>
  </si>
  <si>
    <t>Sydney</t>
  </si>
  <si>
    <t>Queenstown</t>
  </si>
  <si>
    <t>Paris (via Shanghai)</t>
  </si>
  <si>
    <t>Vienna (via Doha)</t>
  </si>
  <si>
    <t>Christchurch</t>
  </si>
  <si>
    <t>Palmerston North</t>
  </si>
  <si>
    <t>Car rental</t>
  </si>
  <si>
    <t>Indonesia</t>
  </si>
  <si>
    <t>Australia</t>
  </si>
  <si>
    <t>km</t>
  </si>
  <si>
    <t xml:space="preserve">Scope 1  &amp; Scope 2 Emissions </t>
  </si>
  <si>
    <t>Emission Source</t>
  </si>
  <si>
    <t>% of Scope 1 &amp; 2</t>
  </si>
  <si>
    <t>Gases</t>
  </si>
  <si>
    <t>Estimation based on HERA Invoice</t>
  </si>
  <si>
    <t xml:space="preserve">Scope 2 </t>
  </si>
  <si>
    <t>HERA-related use % (in contrast to personal use)</t>
  </si>
  <si>
    <t>Emission factors used</t>
  </si>
  <si>
    <t xml:space="preserve">Emission source </t>
  </si>
  <si>
    <r>
      <t>kg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-e/unit</t>
    </r>
  </si>
  <si>
    <t xml:space="preserve"> </t>
  </si>
  <si>
    <t>kg</t>
  </si>
  <si>
    <t>Fuel Type - Transport fuel emission factors</t>
  </si>
  <si>
    <t>Premium petrol</t>
  </si>
  <si>
    <t>litre</t>
  </si>
  <si>
    <t>MfE (2019): Transport Fuel - Premium petrol</t>
  </si>
  <si>
    <t>Purchased Energy</t>
  </si>
  <si>
    <t xml:space="preserve">Purchased Electricity </t>
  </si>
  <si>
    <t>MfE (2019): Purchased Electricity</t>
  </si>
  <si>
    <t>Conversion factors used</t>
  </si>
  <si>
    <t xml:space="preserve">Conversion </t>
  </si>
  <si>
    <t xml:space="preserve">Used for </t>
  </si>
  <si>
    <t xml:space="preserve">Factor </t>
  </si>
  <si>
    <t xml:space="preserve">General </t>
  </si>
  <si>
    <t xml:space="preserve">Sources in detail </t>
  </si>
  <si>
    <t>Short form used in this document</t>
  </si>
  <si>
    <t xml:space="preserve">Published by </t>
  </si>
  <si>
    <t>Year</t>
  </si>
  <si>
    <t xml:space="preserve">Title </t>
  </si>
  <si>
    <t>Link</t>
  </si>
  <si>
    <t>MfE (2019)</t>
  </si>
  <si>
    <t xml:space="preserve">Ministry for the Environment </t>
  </si>
  <si>
    <t>Measuring Emissions: A Guide for Organisations – 2019 / Emission Factors Workbook using data and methods from the 2016 calendar year</t>
  </si>
  <si>
    <t>https://www.mfe.govt.nz/publications/climate-change/measuring-emissions-guide-organisations-2019-detailed-guide</t>
  </si>
  <si>
    <t>Greenhouse gas reporting: conversion factors 2019</t>
  </si>
  <si>
    <t>https://www.gov.uk/government/publications/greenhouse-gas-reporting-conversion-factors-2019</t>
  </si>
  <si>
    <t>MBIE (2019)</t>
  </si>
  <si>
    <t>Ministry of Business, Innovation &amp; Employment</t>
  </si>
  <si>
    <t>Energy prices</t>
  </si>
  <si>
    <t xml:space="preserve">Annual average fuel prices - 2018 </t>
  </si>
  <si>
    <t>total fuel in l for FY19</t>
  </si>
  <si>
    <t xml:space="preserve">Relevant fuel in l </t>
  </si>
  <si>
    <t>l</t>
  </si>
  <si>
    <t xml:space="preserve">Premium petrol </t>
  </si>
  <si>
    <t>% CO2</t>
  </si>
  <si>
    <t xml:space="preserve">NZD/l </t>
  </si>
  <si>
    <t xml:space="preserve">Lawn Mowing </t>
  </si>
  <si>
    <t>Ricoh (Copier Contract )</t>
  </si>
  <si>
    <t>HERA House Security</t>
  </si>
  <si>
    <t>Audit / Legal Fees</t>
  </si>
  <si>
    <t>Bank Charges</t>
  </si>
  <si>
    <t>Membership - EMA. NZBIF &amp; Manufactures Network , IRANZ</t>
  </si>
  <si>
    <t>Use of Govt Library</t>
  </si>
  <si>
    <t>Private cars use</t>
  </si>
  <si>
    <t>Gas type &amp; cylinder size</t>
  </si>
  <si>
    <t xml:space="preserve">Argoshield heavy 
</t>
  </si>
  <si>
    <t>BOC gas product details</t>
  </si>
  <si>
    <t>CARBON DIOXIDE, COMPRESSED (NZ) in kgs</t>
  </si>
  <si>
    <t>CO2</t>
  </si>
  <si>
    <t>kg/m3</t>
  </si>
  <si>
    <t>in kg</t>
  </si>
  <si>
    <t>Carbon Dioxide (in kgs)</t>
  </si>
  <si>
    <t>in m3 (BOC gas product details)</t>
  </si>
  <si>
    <t>The welding course/ is included as follows: Catering - $8,342.70, Venue - $2,099.22, Stationery : $1,650.08</t>
  </si>
  <si>
    <t>MBIE (2019) https://www.mbie.govt.nz/building-and-energy/energy-and-natural-resources/energy-statistics-and-modelling/energy-statistics/energy-prices/ [Accessed 24/02/2020 ]</t>
  </si>
  <si>
    <t>Linde: https://www.linde-gas.com/en/images/Linde%20Carbon%20dioxide%20datasheet_tcm17-518472.pdf [Accessed 05/03/2020]</t>
  </si>
  <si>
    <t>Auxiliary finance and insurance services</t>
  </si>
  <si>
    <t>Health and general insurance</t>
  </si>
  <si>
    <r>
      <t>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-e/Dollar of output</t>
    </r>
  </si>
  <si>
    <t>Telecommunications services including internet service providers</t>
  </si>
  <si>
    <t>Motu Economic and Public Policy Research</t>
  </si>
  <si>
    <t xml:space="preserve">Motu (2014)  </t>
  </si>
  <si>
    <t>Postal and courier pick up and delivery services</t>
  </si>
  <si>
    <t>Legal and accounting services</t>
  </si>
  <si>
    <t>Building cleaning, pest control and other support services</t>
  </si>
  <si>
    <t>Emission Factor  (tCO2-e/Dollar of output)</t>
  </si>
  <si>
    <t>Computer system design and related services</t>
  </si>
  <si>
    <t>Repair and maintenance</t>
  </si>
  <si>
    <t>Scientific, architectural and engineering services</t>
  </si>
  <si>
    <t>Library and other information services</t>
  </si>
  <si>
    <t>Printing</t>
  </si>
  <si>
    <t xml:space="preserve">Catering - Welding courses </t>
  </si>
  <si>
    <t>Stationery- Welding courses</t>
  </si>
  <si>
    <t xml:space="preserve">Venue - Welding courses </t>
  </si>
  <si>
    <t>Pulp, paper and converted paper product manufacturing</t>
  </si>
  <si>
    <t>Electronic and electrical equipment manufacturing</t>
  </si>
  <si>
    <t>Furniture manufacturing</t>
  </si>
  <si>
    <t>Rental and hiring services (except real estate); non-financial asset leasing</t>
  </si>
  <si>
    <t>Food and beverage services</t>
  </si>
  <si>
    <t xml:space="preserve"> MfE (2019) Transmission and distribution losses: Electricity used</t>
  </si>
  <si>
    <t>Electricity used</t>
  </si>
  <si>
    <t>WTT- overseas electricity (generation)</t>
  </si>
  <si>
    <t>Electricity: New Zealand</t>
  </si>
  <si>
    <t>WTT- Liquid fuels</t>
  </si>
  <si>
    <t>Petrol (100% mineral petrol)</t>
  </si>
  <si>
    <t>Well to tank emissions (WTT)</t>
  </si>
  <si>
    <t>Amount per emptying in kg</t>
  </si>
  <si>
    <t># Emptying per year</t>
  </si>
  <si>
    <t>kg/ m3</t>
  </si>
  <si>
    <t>Carbon dioxide density</t>
  </si>
  <si>
    <t>Paper density</t>
  </si>
  <si>
    <t>General waste density</t>
  </si>
  <si>
    <t>https://www.mfe.govt.nz/publications/waste/calculation-and-payment-waste-disposal-levy-guidance-waste-disposal-facility-2</t>
  </si>
  <si>
    <t xml:space="preserve">General waste </t>
  </si>
  <si>
    <t>Waste (unknown composition)</t>
  </si>
  <si>
    <t>General waste</t>
  </si>
  <si>
    <t>MfE (2019): General waste</t>
  </si>
  <si>
    <t>Cage size in m3</t>
  </si>
  <si>
    <t>- Emissions based on estimations</t>
  </si>
  <si>
    <t>- We assume the emissions from composting (garden waste and food waste) to be minor and insignificant</t>
  </si>
  <si>
    <t>Offset</t>
  </si>
  <si>
    <t>Average passenger</t>
  </si>
  <si>
    <t>passenger.km</t>
  </si>
  <si>
    <t>Departure</t>
  </si>
  <si>
    <t>Destination</t>
  </si>
  <si>
    <t>Distances in km</t>
  </si>
  <si>
    <t>Auckland-Denpasar</t>
  </si>
  <si>
    <t>Wellington-Christchurch</t>
  </si>
  <si>
    <t>Auckland-Palmerston North</t>
  </si>
  <si>
    <t>Auckland-Paris (via Shanghai)</t>
  </si>
  <si>
    <t>Auckland-Queenstown</t>
  </si>
  <si>
    <t>Auckland-Sydney</t>
  </si>
  <si>
    <t>Auckland-Vienna (via Doha)</t>
  </si>
  <si>
    <t>Auckland-Wellington</t>
  </si>
  <si>
    <t>Auckland-Christchurch</t>
  </si>
  <si>
    <t>Long-haul</t>
  </si>
  <si>
    <t>Total flights</t>
  </si>
  <si>
    <t>No of flights</t>
  </si>
  <si>
    <t>Passenger km</t>
  </si>
  <si>
    <t xml:space="preserve">MfE (2019): Air travel domestic- National average </t>
  </si>
  <si>
    <t>Air travel international: Long-haul (&gt;3700km)</t>
  </si>
  <si>
    <t>Air travel domestic: National average  (&lt;3700km)</t>
  </si>
  <si>
    <t>Domestic</t>
  </si>
  <si>
    <t>National average</t>
  </si>
  <si>
    <t>MfE (2019): Air travel international - Long-haul</t>
  </si>
  <si>
    <t>Domestic, to/from UK; Average passenger</t>
  </si>
  <si>
    <t>WTT- business travel- air</t>
  </si>
  <si>
    <t>International, to/from non-UK; Average passenger</t>
  </si>
  <si>
    <t>Specification</t>
  </si>
  <si>
    <t>Air Travel</t>
  </si>
  <si>
    <t>Total spend $</t>
  </si>
  <si>
    <t>Departure - Destination</t>
  </si>
  <si>
    <t>Distance from Troy</t>
  </si>
  <si>
    <t xml:space="preserve">Travel type </t>
  </si>
  <si>
    <t>Travel type</t>
  </si>
  <si>
    <t xml:space="preserve">Landfill </t>
  </si>
  <si>
    <t>not relevant</t>
  </si>
  <si>
    <t>Details</t>
  </si>
  <si>
    <t xml:space="preserve">Activity data </t>
  </si>
  <si>
    <t xml:space="preserve">Accommodation </t>
  </si>
  <si>
    <t>Number of nights</t>
  </si>
  <si>
    <t>New Zealand</t>
  </si>
  <si>
    <t>Austria</t>
  </si>
  <si>
    <t xml:space="preserve">France </t>
  </si>
  <si>
    <t>Taxi</t>
  </si>
  <si>
    <t>liter</t>
  </si>
  <si>
    <t>Car Rental</t>
  </si>
  <si>
    <t>With distances (Mfe emission factor for 'Taxi travel - distance travelled')</t>
  </si>
  <si>
    <t>Without distances (MfE emission factor 'Taxi travel - dollars spent ($3/kilometre)' )</t>
  </si>
  <si>
    <t>Taxi travel - distance travelled</t>
  </si>
  <si>
    <t>Taxi travel - dollars spent ($3/kilometre)</t>
  </si>
  <si>
    <t>Taxi travel</t>
  </si>
  <si>
    <t>MfE (2019): Taxi travel - distance travelled</t>
  </si>
  <si>
    <t>MfE (2019): Taxi travel - dollars spent</t>
  </si>
  <si>
    <t>Rental car default (engine size 1600- &lt;2000 cc) assumed to be 2010-2015 fleet</t>
  </si>
  <si>
    <t>Petrol</t>
  </si>
  <si>
    <t>Foot passenger</t>
  </si>
  <si>
    <t>Room per night</t>
  </si>
  <si>
    <t>MfE (2019): Hotel stay - New Zealand</t>
  </si>
  <si>
    <t>Hotel stay</t>
  </si>
  <si>
    <t>MfE (2019): Hotel stay - Australia</t>
  </si>
  <si>
    <t>MfE (2019): Hotel stay - Austria</t>
  </si>
  <si>
    <t>MfE (2019): Hotel stay - France</t>
  </si>
  <si>
    <t>MfE (2019): Hotel stay - Indonesia</t>
  </si>
  <si>
    <t>Rental car</t>
  </si>
  <si>
    <t>WTT- taxis</t>
  </si>
  <si>
    <t>Regular taxi</t>
  </si>
  <si>
    <t>WTT- cars (by size)</t>
  </si>
  <si>
    <t>WTT- ferry</t>
  </si>
  <si>
    <t>n/a</t>
  </si>
  <si>
    <t>Company cars - Premium Petrol</t>
  </si>
  <si>
    <t>$/km</t>
  </si>
  <si>
    <t>Calculated with MfE emission factors</t>
  </si>
  <si>
    <t>converted to l</t>
  </si>
  <si>
    <t>converted  to km</t>
  </si>
  <si>
    <t xml:space="preserve">Taxi / Uber </t>
  </si>
  <si>
    <t>Average car - Petrol</t>
  </si>
  <si>
    <t>Emission Factor
(kgCO2e/unit)</t>
  </si>
  <si>
    <t>litres</t>
  </si>
  <si>
    <t>Energy Type</t>
  </si>
  <si>
    <t xml:space="preserve">Board travel </t>
  </si>
  <si>
    <t xml:space="preserve">Flight km </t>
  </si>
  <si>
    <t>Car km</t>
  </si>
  <si>
    <t>Motorbike km</t>
  </si>
  <si>
    <t>counted under'car'</t>
  </si>
  <si>
    <t>Air travel - Long-haul</t>
  </si>
  <si>
    <t>Air travel - Domestic</t>
  </si>
  <si>
    <t>Accomodation - New Zealand</t>
  </si>
  <si>
    <t>Accomodation -  Australia</t>
  </si>
  <si>
    <t>Accomodation - Austria</t>
  </si>
  <si>
    <t>Accomodation - France</t>
  </si>
  <si>
    <t xml:space="preserve">Accomodation - Indonesia </t>
  </si>
  <si>
    <t>Motorcycle</t>
  </si>
  <si>
    <t>≥60 cc, petrol, Pre-2010 Fleet</t>
  </si>
  <si>
    <t>MfE (2019): Rental car - petrol, km</t>
  </si>
  <si>
    <t>MfE (2019): Motorcycle - petrol, km</t>
  </si>
  <si>
    <t>WTT- motorbike</t>
  </si>
  <si>
    <t>Average</t>
  </si>
  <si>
    <t>Category 6 - Business travel detailed</t>
  </si>
  <si>
    <t>Public transport</t>
  </si>
  <si>
    <t>Bike</t>
  </si>
  <si>
    <t>Comment</t>
  </si>
  <si>
    <t>Employee</t>
  </si>
  <si>
    <t xml:space="preserve">Private car default (&lt;3000cc) </t>
  </si>
  <si>
    <t xml:space="preserve">km </t>
  </si>
  <si>
    <t>Average car - Diesel</t>
  </si>
  <si>
    <t>Diesel bus</t>
  </si>
  <si>
    <t>≥ 12000 kg</t>
  </si>
  <si>
    <t>MfE (2019): Diesel bus, km</t>
  </si>
  <si>
    <t>Average local bus</t>
  </si>
  <si>
    <t>WTT- bus</t>
  </si>
  <si>
    <t xml:space="preserve">Notes </t>
  </si>
  <si>
    <t>Source for distances:  Air New Zealand: https://www.airnewzealand.co.nz/loyaltymodule/form/carbon-emissions-offset [Accessed 05/03/2020]
MfE Category: Domestic International Short-haul (&lt;3700km), International Long-haul (&gt;3700km))</t>
  </si>
  <si>
    <t xml:space="preserve">MfE Category </t>
  </si>
  <si>
    <t>Board travel 
- included in S1</t>
  </si>
  <si>
    <t>MfE</t>
  </si>
  <si>
    <t>Motu</t>
  </si>
  <si>
    <t>Emission source</t>
  </si>
  <si>
    <t>https://www.mbie.govt.nz/building-and-energy/energy-and-natural-resources/energy-statistics-and-modelling/energy-statistics/energy-prices/</t>
  </si>
  <si>
    <t>see above</t>
  </si>
  <si>
    <t>Helpful documents</t>
  </si>
  <si>
    <t>GHG protocol standard</t>
  </si>
  <si>
    <t>https://ghgprotocol.org/sites/default/files/standards/ghg-protocol-revised.pdf</t>
  </si>
  <si>
    <t>GHG protocol Scope 3 standard</t>
  </si>
  <si>
    <t>https://ghgprotocol.org/standards/scope-3-standard</t>
  </si>
  <si>
    <t>Further Guidance</t>
  </si>
  <si>
    <t>https://ghgprotocol.org/</t>
  </si>
  <si>
    <r>
      <rPr>
        <b/>
        <sz val="16"/>
        <color theme="1"/>
        <rFont val="Calibri"/>
        <family val="2"/>
        <scheme val="minor"/>
      </rPr>
      <t xml:space="preserve">Financial year covered: </t>
    </r>
    <r>
      <rPr>
        <sz val="16"/>
        <color theme="1"/>
        <rFont val="Calibri"/>
        <family val="2"/>
        <scheme val="minor"/>
      </rPr>
      <t xml:space="preserve"> FY19: 1 July 2018 - 30 June 2019</t>
    </r>
  </si>
  <si>
    <t>Recycled</t>
  </si>
  <si>
    <t>see below</t>
  </si>
  <si>
    <t>Hera house</t>
  </si>
  <si>
    <t>Subcategory</t>
  </si>
  <si>
    <t>https://www.motu.org.nz [Accessed 06/03/2020]</t>
  </si>
  <si>
    <t>BEIS/DEFRA</t>
  </si>
  <si>
    <t>BEIS/DEFRA (2019): WTT - UK &amp; overseas elec - New Zealand</t>
  </si>
  <si>
    <t>BEIS/DEFRA (2019): WTT - UK - Petrol 100% mineral</t>
  </si>
  <si>
    <t>BEIS/DEFRA (2019): WTT- UK -  Long-haul Int (non-uk) air travel</t>
  </si>
  <si>
    <t>BEIS/DEFRA (2019): WTT - UK - Domestic air travel</t>
  </si>
  <si>
    <t>BEIS/DEFRA (2019) Business travel - sea, ferry, foot passenger</t>
  </si>
  <si>
    <t>BEIS/DEFRA (2019): WTT- pass vehs &amp; travel- land; taxis, Regular taxi, km</t>
  </si>
  <si>
    <t>BEIS/DEFRA (2019): WTT- pass vehs &amp; travel- land; cars (by size), Average car (Petrol), km</t>
  </si>
  <si>
    <t>BEIS/DEFRA (2019): WTT- pass vehs &amp; travel- land; cars (by size), Average car (Diesel), km</t>
  </si>
  <si>
    <t>BEIS/DEFRA (2019): WTT Business travel - sea, WTT - ferry, foot passenger</t>
  </si>
  <si>
    <t>BEIS/DEFRA (2019): WTT- pass vehs &amp; travel- land; motorbike, average, km</t>
  </si>
  <si>
    <t>BEIS/DEFRA (2019): WTT- pass vehs &amp; travel- land; bus, Average local bus</t>
  </si>
  <si>
    <t>BEIS/DEFRA (2019)</t>
  </si>
  <si>
    <t>kgCO2e to tCO2e</t>
  </si>
  <si>
    <t>% of Scope 1</t>
  </si>
  <si>
    <t xml:space="preserve">Note: 
- Cylinder size is G for all gases
- Other welding gases used have GWP of zero (Argon, Alushield universal)
- The CO2 density is applied to all gases
- Release emissions are assumed </t>
  </si>
  <si>
    <t>Operation of assets leased by HERA (lessee). Example: leased offices or storage space, vehicles.</t>
  </si>
  <si>
    <t>Hera House - allocated to HERA</t>
  </si>
  <si>
    <t>HERA Procurement</t>
  </si>
  <si>
    <t>Salary package car (Troy Coyle) - Lexus 2.5CC</t>
  </si>
  <si>
    <t xml:space="preserve">Salary package car (Stephen Hicks) - Nissan Juke 1.6 CC </t>
  </si>
  <si>
    <t>Pool car - Hyundai 2.0CC</t>
  </si>
  <si>
    <t>Salary package car (Nandor Mango) - Subaru 2.0CC</t>
  </si>
  <si>
    <t>Note: 
- We assume that the same car use on every weekday, 5 days per week are allocated to HERA and 2 days to private use
- Fuel type: premium petrol</t>
  </si>
  <si>
    <t>Source</t>
  </si>
  <si>
    <t>Note: 
- Electricity is the only energy of the HERA House 
- 82,668 kWh is 100% of the electriticity used in the Hera house, HERA rented 14.21% of the floor area to SCNZ and 17.5% of the floor area to Steltech.</t>
  </si>
  <si>
    <t>Hera House - third parties</t>
  </si>
  <si>
    <t>Purchased electricity</t>
  </si>
  <si>
    <t>% of C1 emissions</t>
  </si>
  <si>
    <t>% of C1 spend</t>
  </si>
  <si>
    <t>Publishing (except internet and music publishing)</t>
  </si>
  <si>
    <t>Averaged emission factor calculated in H15</t>
  </si>
  <si>
    <t>% of $ spend for which an estimated emission factor was used (City rates)</t>
  </si>
  <si>
    <t>Notes
- UK emission factor for company cars
- based on scope 1 and scope 2</t>
  </si>
  <si>
    <t>Waste disposal</t>
  </si>
  <si>
    <t>Paper and board mixed, closed-loop</t>
  </si>
  <si>
    <t xml:space="preserve">- Is it assumed that the paper waste cage is only filled 50% on average </t>
  </si>
  <si>
    <t>StatsNZ file from 2018  states on page 8 that 80% of light fuel vehicles are petrol (90% of passenger ones) https://www.transport.govt.nz/assets/Import/Uploads/Research/Documents/The-NZ-Vehicle-Fleet-Report-2018-web-v2.pdf</t>
  </si>
  <si>
    <t xml:space="preserve">MfE (2019): Private car default - petrol, km </t>
  </si>
  <si>
    <t>Private car (reimbursement)</t>
  </si>
  <si>
    <t>Allocation to HERA %</t>
  </si>
  <si>
    <t>03 - Fuel &amp; energy related activities</t>
  </si>
  <si>
    <t>01 - Purchased goods &amp; services</t>
  </si>
  <si>
    <t>02 - Capital goods</t>
  </si>
  <si>
    <t>06 - Business travel</t>
  </si>
  <si>
    <t>07 - Employee commuting</t>
  </si>
  <si>
    <t xml:space="preserve">HERA Corporate Carbon Footprint </t>
  </si>
  <si>
    <t>Road freight by truck</t>
  </si>
  <si>
    <t>Distance of 20km was assumed</t>
  </si>
  <si>
    <t>% Scope 3</t>
  </si>
  <si>
    <t>Waste treatment emissions</t>
  </si>
  <si>
    <t>Waste transport emissions</t>
  </si>
  <si>
    <t>Hera House -  third parties</t>
  </si>
  <si>
    <t>total purchased electricity HERA house</t>
  </si>
  <si>
    <t>Purchased electricity allocated to HERA</t>
  </si>
  <si>
    <t>Allocation to third parties %</t>
  </si>
  <si>
    <t>Purchased electricity allocated to third parties</t>
  </si>
  <si>
    <t>Food waste</t>
  </si>
  <si>
    <t xml:space="preserve">Garden waste </t>
  </si>
  <si>
    <t>Wastewater</t>
  </si>
  <si>
    <t>Freight transport</t>
  </si>
  <si>
    <t>Domestic wastewater</t>
  </si>
  <si>
    <t>Waste</t>
  </si>
  <si>
    <t>Composting</t>
  </si>
  <si>
    <t xml:space="preserve">per capita </t>
  </si>
  <si>
    <t>Average for wastewater treatment plants</t>
  </si>
  <si>
    <t>MfE (2019): Composting</t>
  </si>
  <si>
    <t>capita</t>
  </si>
  <si>
    <t>Board travel in % of total C6</t>
  </si>
  <si>
    <t>Results HERA Staff Travel Survey conducted by HERA</t>
  </si>
  <si>
    <t>Distance per week</t>
  </si>
  <si>
    <t>Elecricity (kWh annual)</t>
  </si>
  <si>
    <t>Assumed work weeks per year</t>
  </si>
  <si>
    <t>t CO2e</t>
  </si>
  <si>
    <t>kg CO2e</t>
  </si>
  <si>
    <t xml:space="preserve">"Consumption-based greenhouse gas emissions input-output model”. Obtained by Motu Economic and Public Policy Research from Statistics New Zealand, MBIE and MFE in 2013. </t>
  </si>
  <si>
    <t>Department for Business, Energy &amp; Industrial Strategy, Department for Environment, Food &amp; Rural Affairs</t>
  </si>
  <si>
    <t>Category 13 - Downstream leased asset</t>
  </si>
  <si>
    <t>- wastewater for 13 employees was included</t>
  </si>
  <si>
    <t>MfE (2019): Wastewater - Average for wastewater treatment plants, per capita</t>
  </si>
  <si>
    <t xml:space="preserve">Transport Distance in km </t>
  </si>
  <si>
    <t>Glass</t>
  </si>
  <si>
    <t>Plastic</t>
  </si>
  <si>
    <t>BEIS/DEFRA (2019): Waste disposal; Paper and board mixed, closed-loop, kg</t>
  </si>
  <si>
    <t>BEIS/DEFRA (2019): Waste disposal; glass, closed-loop, kg</t>
  </si>
  <si>
    <t>BEIS/DEFRA provides one emission factor for all plastic types</t>
  </si>
  <si>
    <t>BEIS/DEFRA (2019): Waste disposal; plastic, closed-loop, kg</t>
  </si>
  <si>
    <t>Plastic, closed-loop</t>
  </si>
  <si>
    <t>Glass, closed-loop</t>
  </si>
  <si>
    <t xml:space="preserve">Waste allocated to HERA in % </t>
  </si>
  <si>
    <t xml:space="preserve">Waste allocated to HERA in kg </t>
  </si>
  <si>
    <t xml:space="preserve">Total amount </t>
  </si>
  <si>
    <t>Transport emissions</t>
  </si>
  <si>
    <t>kgkm</t>
  </si>
  <si>
    <t>MfE (2019): Road freight by truck, kgkm</t>
  </si>
  <si>
    <t xml:space="preserve">HERA specific </t>
  </si>
  <si>
    <t>% of floor area used by HERA</t>
  </si>
  <si>
    <t>Estimated</t>
  </si>
  <si>
    <t>% of floor area leased to third parties -  HERA rented 14.21% of the floor area to SCNZ and 17.5% of the floor area to Steltech</t>
  </si>
  <si>
    <t xml:space="preserve">Private car - Board Business travel </t>
  </si>
  <si>
    <t xml:space="preserve">Motorbike - Board Business travel </t>
  </si>
  <si>
    <t>Air travel - Board Business travel</t>
  </si>
  <si>
    <t>% of C13</t>
  </si>
  <si>
    <t>Proportion of telecommuting on annual electricity consumption</t>
  </si>
  <si>
    <t>Notes:
- is is assumed that the 2 employees worked from home in FY 19.</t>
  </si>
  <si>
    <t>Telecommuting</t>
  </si>
  <si>
    <t xml:space="preserve"> Excel version: V1.0 , 30/04/2020</t>
  </si>
  <si>
    <t>General waste emission factor was chosen - oppposed to office waste emission factor (higher EF)- because paper which contributes over 50% to the office waste factor is listed as a separate emission source for HERA, see p. 97 in MfE report https://www.mfe.govt.nz/sites/default/files/media/Climate%20Change/2019-detailed-guide.pdf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</si>
</sst>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[$-C09]d\ mmmm\ yyyy;@"/>
    <numFmt numFmtId="170" formatCode="0.000"/>
    <numFmt numFmtId="171" formatCode="0.0000"/>
    <numFmt numFmtId="172" formatCode="0.0%"/>
    <numFmt numFmtId="173" formatCode="0.00000"/>
    <numFmt numFmtId="174" formatCode="#,##0.0"/>
    <numFmt numFmtId="175" formatCode="_-* #,##0.00\ _F_-;\-* #,##0.00\ _F_-;_-* &quot;-&quot;??\ _F_-;_-@_-"/>
    <numFmt numFmtId="176" formatCode="#,##0.0000"/>
    <numFmt numFmtId="177" formatCode="&quot;$&quot;#,##0\ ;\(&quot;$&quot;#,##0\)"/>
    <numFmt numFmtId="178" formatCode="&quot;$&quot;#,##0.00;[Red]\(&quot;$&quot;#,##0.00\)"/>
    <numFmt numFmtId="179" formatCode="_-[$€-2]* #,##0.00_-;\-[$€-2]* #,##0.00_-;_-[$€-2]* &quot;-&quot;??_-"/>
    <numFmt numFmtId="180" formatCode="[Blue]#,##0"/>
    <numFmt numFmtId="181" formatCode="[&gt;0.5]#,##0;[&lt;-0.5]\-#,##0;\-"/>
    <numFmt numFmtId="182" formatCode="_-* #,##0\ _F_-;\-* #,##0\ _F_-;_-* &quot;-&quot;\ _F_-;_-@_-"/>
    <numFmt numFmtId="183" formatCode="_-* #,##0\ &quot;F&quot;_-;\-* #,##0\ &quot;F&quot;_-;_-* &quot;-&quot;\ &quot;F&quot;_-;_-@_-"/>
    <numFmt numFmtId="184" formatCode="_-* #,##0.00\ &quot;F&quot;_-;\-* #,##0.00\ &quot;F&quot;_-;_-* &quot;-&quot;??\ &quot;F&quot;_-;_-@_-"/>
    <numFmt numFmtId="185" formatCode="[Blue]0.0;\-0.0"/>
    <numFmt numFmtId="186" formatCode="###.0"/>
    <numFmt numFmtId="187" formatCode="##.0"/>
    <numFmt numFmtId="188" formatCode="#,###,##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yyyy"/>
    <numFmt numFmtId="192" formatCode="#,##0_)\ ;[Red]\(#,##0\);&quot;- &quot;\ "/>
    <numFmt numFmtId="193" formatCode="#,##0\ ;\(#,##0\)"/>
    <numFmt numFmtId="194" formatCode="#,##0.0\ ;\(#,##0.0\)"/>
    <numFmt numFmtId="195" formatCode="#,##0.00\ ;\(#,##0.00\)"/>
    <numFmt numFmtId="196" formatCode="d\ mmm"/>
    <numFmt numFmtId="197" formatCode="d\ mmm\ yyyy"/>
    <numFmt numFmtId="198" formatCode="mmm\ yy"/>
    <numFmt numFmtId="199" formatCode="#,##0.00\ ;&quot; (&quot;#,##0.00\);&quot; -&quot;#\ ;@\ "/>
    <numFmt numFmtId="200" formatCode="#,##0%;\-\ #,##0%;_-* &quot;-&quot;??_-;_-@_-"/>
    <numFmt numFmtId="201" formatCode="#,##0.0%;\-\ #,##0.0%;_-* &quot;-&quot;??_-;_-@_-"/>
    <numFmt numFmtId="202" formatCode="#,##0.00%;\-\ #,##0.00%;_-* &quot;-&quot;??_-;_-@_-"/>
    <numFmt numFmtId="203" formatCode="#,##0;\(#,##0\)"/>
    <numFmt numFmtId="204" formatCode="&quot;$&quot;#,##0.00;\(&quot;$&quot;#,##0.00\)"/>
    <numFmt numFmtId="205" formatCode="d\-mmm\-yyyy"/>
    <numFmt numFmtId="206" formatCode="General&quot;.&quot;"/>
    <numFmt numFmtId="207" formatCode="_-&quot;$&quot;* #,##0_-;\-&quot;$&quot;* #,##0_-;_-&quot;$&quot;* &quot;-&quot;??_-;_-@_-"/>
    <numFmt numFmtId="208" formatCode="_-* #,##0.00_-;\(#,##0.00\);_-* &quot;-&quot;??_-;_-@_-"/>
    <numFmt numFmtId="209" formatCode="_-* #,##0_-;_-* #,##0\-;_-* &quot;-&quot;_-;_-@_-"/>
    <numFmt numFmtId="210" formatCode="_-* #,##0.00_-;_-* #,##0.00\-;_-* &quot;-&quot;??_-;_-@_-"/>
    <numFmt numFmtId="211" formatCode="_-* #,##0\ _P_t_s_-;\-* #,##0\ _P_t_s_-;_-* &quot;-&quot;\ _P_t_s_-;_-@_-"/>
    <numFmt numFmtId="212" formatCode="_-* #,##0.00\ _P_t_s_-;\-* #,##0.00\ _P_t_s_-;_-* &quot;-&quot;??\ _P_t_s_-;_-@_-"/>
    <numFmt numFmtId="213" formatCode="_-* #,##0\ &quot;Pts&quot;_-;\-* #,##0\ &quot;Pts&quot;_-;_-* &quot;-&quot;\ &quot;Pts&quot;_-;_-@_-"/>
    <numFmt numFmtId="214" formatCode="_-* #,##0.00\ &quot;Pts&quot;_-;\-* #,##0.00\ &quot;Pts&quot;_-;_-* &quot;-&quot;??\ &quot;Pts&quot;_-;_-@_-"/>
    <numFmt numFmtId="215" formatCode="0.00_)"/>
    <numFmt numFmtId="216" formatCode="0.00%;\(0.00%\)"/>
    <numFmt numFmtId="217" formatCode="_-* #,##0_-;[Red]\(\ #,##0\);_-* &quot;-&quot;??_-;_-@_-"/>
    <numFmt numFmtId="218" formatCode="_-&quot;F&quot;\ * #,##0_-;_-&quot;F&quot;\ * #,##0\-;_-&quot;F&quot;\ * &quot;-&quot;_-;_-@_-"/>
    <numFmt numFmtId="219" formatCode="_-&quot;F&quot;\ * #,##0.00_-;_-&quot;F&quot;\ * #,##0.00\-;_-&quot;F&quot;\ * &quot;-&quot;??_-;_-@_-"/>
    <numFmt numFmtId="220" formatCode="&quot;$&quot;#,##0.00"/>
    <numFmt numFmtId="221" formatCode="#,##0.000"/>
    <numFmt numFmtId="222" formatCode="0.0000000"/>
    <numFmt numFmtId="223" formatCode="0.0"/>
    <numFmt numFmtId="224" formatCode="_-* #,##0_-;\-* #,##0_-;_-* &quot;-&quot;??_-;_-@_-"/>
    <numFmt numFmtId="225" formatCode="#,##0.00000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Arial"/>
      <family val="2"/>
    </font>
    <font>
      <u/>
      <sz val="11"/>
      <color indexed="12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sz val="11"/>
      <color theme="1"/>
      <name val="Calibri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8"/>
      <name val="Helv"/>
    </font>
    <font>
      <b/>
      <sz val="12"/>
      <color indexed="9"/>
      <name val="Arial"/>
      <family val="2"/>
    </font>
    <font>
      <sz val="12"/>
      <name val="Courier"/>
      <family val="3"/>
    </font>
    <font>
      <sz val="12"/>
      <color indexed="24"/>
      <name val="Arial"/>
      <family val="2"/>
    </font>
    <font>
      <sz val="10"/>
      <name val="Helv"/>
    </font>
    <font>
      <sz val="8.5"/>
      <name val="LinePrinter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8"/>
      <name val="Helv"/>
    </font>
    <font>
      <b/>
      <sz val="8.5"/>
      <name val="LinePrinter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indexed="24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Helv"/>
    </font>
    <font>
      <b/>
      <sz val="12"/>
      <name val="Helv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i/>
      <sz val="11"/>
      <color rgb="FF7F7F7F"/>
      <name val="Arial"/>
      <family val="2"/>
    </font>
    <font>
      <b/>
      <i/>
      <sz val="10"/>
      <name val="Times New Roman"/>
      <family val="1"/>
    </font>
    <font>
      <u/>
      <sz val="10"/>
      <color indexed="36"/>
      <name val="Arial"/>
      <family val="2"/>
    </font>
    <font>
      <sz val="11"/>
      <color indexed="63"/>
      <name val="Calibri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9"/>
      <color indexed="9"/>
      <name val="Calibri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9"/>
      <color indexed="8"/>
      <name val="Calibri"/>
      <family val="2"/>
    </font>
    <font>
      <sz val="8"/>
      <name val="Century Gothic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theme="10"/>
      <name val="Verdana"/>
      <family val="2"/>
    </font>
    <font>
      <b/>
      <sz val="10"/>
      <color indexed="56"/>
      <name val="Wingdings"/>
      <charset val="2"/>
    </font>
    <font>
      <sz val="10"/>
      <color indexed="12"/>
      <name val="Helv"/>
    </font>
    <font>
      <sz val="12"/>
      <color indexed="52"/>
      <name val="Arial"/>
      <family val="2"/>
    </font>
    <font>
      <b/>
      <sz val="10"/>
      <color indexed="9"/>
      <name val="Arial"/>
      <family val="2"/>
    </font>
    <font>
      <b/>
      <i/>
      <sz val="16"/>
      <name val="Helv"/>
    </font>
    <font>
      <sz val="10"/>
      <color rgb="FF000000"/>
      <name val="Arial"/>
      <family val="2"/>
    </font>
    <font>
      <sz val="9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32"/>
      <name val="Arial"/>
      <family val="2"/>
    </font>
    <font>
      <u/>
      <sz val="10"/>
      <name val="Arial Narrow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9"/>
      <name val="Geneva"/>
      <family val="2"/>
    </font>
    <font>
      <sz val="10"/>
      <color indexed="10"/>
      <name val="Arial Narrow"/>
      <family val="2"/>
    </font>
    <font>
      <sz val="12"/>
      <color indexed="10"/>
      <name val="Arial"/>
      <family val="2"/>
    </font>
    <font>
      <b/>
      <sz val="10"/>
      <color indexed="31"/>
      <name val="Arial"/>
      <family val="2"/>
    </font>
    <font>
      <sz val="8"/>
      <color indexed="9"/>
      <name val="Arial"/>
      <family val="2"/>
    </font>
    <font>
      <b/>
      <sz val="12"/>
      <color indexed="45"/>
      <name val="Arial"/>
      <family val="2"/>
    </font>
    <font>
      <b/>
      <sz val="12"/>
      <color indexed="61"/>
      <name val="Arial"/>
      <family val="2"/>
    </font>
    <font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8"/>
      <name val="Helvetica"/>
      <family val="2"/>
    </font>
    <font>
      <sz val="11"/>
      <color rgb="FF9C5700"/>
      <name val="Calibri"/>
      <family val="2"/>
      <scheme val="minor"/>
    </font>
    <font>
      <sz val="10"/>
      <color theme="9" tint="-0.499984740745262"/>
      <name val="Arial"/>
      <family val="2"/>
    </font>
    <font>
      <i/>
      <sz val="10"/>
      <color rgb="FFFF0000"/>
      <name val="Arial"/>
      <family val="2"/>
    </font>
    <font>
      <u/>
      <sz val="10"/>
      <color theme="11"/>
      <name val="Arial"/>
      <family val="2"/>
    </font>
    <font>
      <b/>
      <sz val="10"/>
      <color theme="0"/>
      <name val="Arial"/>
      <family val="2"/>
    </font>
    <font>
      <sz val="20"/>
      <color theme="1"/>
      <name val="Calibri"/>
      <family val="2"/>
      <scheme val="minor"/>
    </font>
    <font>
      <sz val="8"/>
      <name val="Helvetica"/>
      <family val="2"/>
    </font>
  </fonts>
  <fills count="14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darkTrellis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18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8"/>
      </patternFill>
    </fill>
    <fill>
      <patternFill patternType="solid">
        <fgColor indexed="24"/>
      </patternFill>
    </fill>
    <fill>
      <patternFill patternType="gray0625">
        <bgColor indexed="22"/>
      </patternFill>
    </fill>
    <fill>
      <patternFill patternType="solid">
        <fgColor indexed="56"/>
        <bgColor indexed="64"/>
      </patternFill>
    </fill>
    <fill>
      <patternFill patternType="mediumGray">
        <fgColor indexed="1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04">
    <xf numFmtId="0" fontId="0" fillId="0" borderId="0"/>
    <xf numFmtId="168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" applyNumberFormat="0" applyAlignment="0" applyProtection="0"/>
    <xf numFmtId="0" fontId="16" fillId="15" borderId="2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2" fillId="21" borderId="0" applyNumberFormat="0" applyBorder="0" applyAlignment="0" applyProtection="0"/>
    <xf numFmtId="0" fontId="5" fillId="20" borderId="1" applyNumberFormat="0" applyFont="0" applyAlignment="0" applyProtection="0"/>
    <xf numFmtId="0" fontId="23" fillId="23" borderId="7" applyNumberFormat="0" applyAlignment="0" applyProtection="0"/>
    <xf numFmtId="4" fontId="5" fillId="27" borderId="1" applyNumberFormat="0" applyProtection="0">
      <alignment vertical="center"/>
    </xf>
    <xf numFmtId="4" fontId="26" fillId="28" borderId="1" applyNumberFormat="0" applyProtection="0">
      <alignment vertical="center"/>
    </xf>
    <xf numFmtId="4" fontId="5" fillId="28" borderId="1" applyNumberFormat="0" applyProtection="0">
      <alignment horizontal="left" vertical="center" indent="1"/>
    </xf>
    <xf numFmtId="0" fontId="9" fillId="27" borderId="8" applyNumberFormat="0" applyProtection="0">
      <alignment horizontal="left" vertical="top" indent="1"/>
    </xf>
    <xf numFmtId="4" fontId="5" fillId="29" borderId="1" applyNumberFormat="0" applyProtection="0">
      <alignment horizontal="left" vertical="center" indent="1"/>
    </xf>
    <xf numFmtId="4" fontId="5" fillId="30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9" applyNumberFormat="0" applyProtection="0">
      <alignment horizontal="right" vertical="center"/>
    </xf>
    <xf numFmtId="4" fontId="5" fillId="33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5" fillId="41" borderId="1" applyNumberFormat="0" applyProtection="0">
      <alignment horizontal="right" vertical="center"/>
    </xf>
    <xf numFmtId="4" fontId="5" fillId="42" borderId="9" applyNumberFormat="0" applyProtection="0">
      <alignment horizontal="left" vertical="center" indent="1"/>
    </xf>
    <xf numFmtId="4" fontId="5" fillId="41" borderId="9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0" borderId="8" applyNumberFormat="0" applyProtection="0">
      <alignment horizontal="left" vertical="top" indent="1"/>
    </xf>
    <xf numFmtId="0" fontId="5" fillId="44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8" applyNumberFormat="0" applyProtection="0">
      <alignment horizontal="left" vertical="top" indent="1"/>
    </xf>
    <xf numFmtId="0" fontId="5" fillId="42" borderId="1" applyNumberFormat="0" applyProtection="0">
      <alignment horizontal="left" vertical="center" indent="1"/>
    </xf>
    <xf numFmtId="0" fontId="5" fillId="42" borderId="8" applyNumberFormat="0" applyProtection="0">
      <alignment horizontal="left" vertical="top" indent="1"/>
    </xf>
    <xf numFmtId="0" fontId="5" fillId="46" borderId="10" applyNumberFormat="0">
      <protection locked="0"/>
    </xf>
    <xf numFmtId="0" fontId="6" fillId="40" borderId="11" applyBorder="0"/>
    <xf numFmtId="4" fontId="7" fillId="47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7" fillId="43" borderId="8" applyNumberFormat="0" applyProtection="0">
      <alignment horizontal="left" vertical="center" indent="1"/>
    </xf>
    <xf numFmtId="0" fontId="7" fillId="47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5" fillId="29" borderId="1" applyNumberFormat="0" applyProtection="0">
      <alignment horizontal="left" vertical="center" indent="1"/>
    </xf>
    <xf numFmtId="0" fontId="7" fillId="41" borderId="8" applyNumberFormat="0" applyProtection="0">
      <alignment horizontal="left" vertical="top" indent="1"/>
    </xf>
    <xf numFmtId="4" fontId="10" fillId="50" borderId="9" applyNumberFormat="0" applyProtection="0">
      <alignment horizontal="left" vertical="center" indent="1"/>
    </xf>
    <xf numFmtId="0" fontId="5" fillId="51" borderId="12"/>
    <xf numFmtId="4" fontId="11" fillId="46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69" fontId="1" fillId="0" borderId="0"/>
    <xf numFmtId="169" fontId="8" fillId="0" borderId="0"/>
    <xf numFmtId="169" fontId="8" fillId="0" borderId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5" borderId="17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41" fillId="0" borderId="19" applyNumberFormat="0" applyFill="0" applyAlignment="0" applyProtection="0"/>
    <xf numFmtId="0" fontId="42" fillId="57" borderId="20" applyNumberFormat="0" applyAlignment="0" applyProtection="0"/>
    <xf numFmtId="0" fontId="30" fillId="0" borderId="0" applyNumberFormat="0" applyFill="0" applyBorder="0" applyAlignment="0" applyProtection="0"/>
    <xf numFmtId="0" fontId="1" fillId="58" borderId="21" applyNumberFormat="0" applyFont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44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29" fillId="0" borderId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/>
    <xf numFmtId="0" fontId="49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3" fillId="0" borderId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8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54" borderId="0" applyNumberFormat="0" applyBorder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44" fillId="70" borderId="0" applyNumberFormat="0" applyBorder="0" applyAlignment="0" applyProtection="0"/>
    <xf numFmtId="0" fontId="44" fillId="74" borderId="0" applyNumberFormat="0" applyBorder="0" applyAlignment="0" applyProtection="0"/>
    <xf numFmtId="0" fontId="44" fillId="78" borderId="0" applyNumberFormat="0" applyBorder="0" applyAlignment="0" applyProtection="0"/>
    <xf numFmtId="0" fontId="44" fillId="82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0" fontId="56" fillId="55" borderId="17" applyNumberFormat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60" fillId="0" borderId="46" applyNumberFormat="0" applyFont="0" applyFill="0" applyBorder="0" applyProtection="0">
      <alignment horizontal="left" vertical="center" indent="5"/>
    </xf>
    <xf numFmtId="0" fontId="38" fillId="55" borderId="17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>
      <alignment horizontal="right"/>
    </xf>
    <xf numFmtId="0" fontId="59" fillId="0" borderId="0" applyNumberFormat="0" applyFill="0" applyBorder="0" applyProtection="0">
      <alignment horizontal="left" vertical="center"/>
    </xf>
    <xf numFmtId="0" fontId="60" fillId="84" borderId="0" applyBorder="0">
      <alignment horizontal="right" vertical="center"/>
    </xf>
    <xf numFmtId="0" fontId="60" fillId="84" borderId="32">
      <alignment horizontal="right" vertical="center"/>
    </xf>
    <xf numFmtId="0" fontId="8" fillId="0" borderId="0" applyNumberFormat="0" applyFont="0" applyFill="0" applyBorder="0" applyProtection="0">
      <alignment horizontal="left" vertical="center" indent="2"/>
    </xf>
    <xf numFmtId="0" fontId="60" fillId="84" borderId="0" applyBorder="0">
      <alignment horizontal="right" vertical="center"/>
    </xf>
    <xf numFmtId="0" fontId="60" fillId="0" borderId="0" applyBorder="0">
      <alignment horizontal="right" vertical="center"/>
    </xf>
    <xf numFmtId="0" fontId="8" fillId="85" borderId="0" applyNumberFormat="0" applyFont="0" applyBorder="0" applyAlignment="0" applyProtection="0"/>
    <xf numFmtId="0" fontId="8" fillId="0" borderId="0" applyNumberFormat="0" applyFont="0" applyFill="0" applyBorder="0" applyProtection="0">
      <alignment horizontal="left" vertical="center" indent="5"/>
    </xf>
    <xf numFmtId="0" fontId="60" fillId="0" borderId="12" applyNumberFormat="0" applyFill="0" applyAlignment="0" applyProtection="0"/>
    <xf numFmtId="0" fontId="58" fillId="0" borderId="36">
      <alignment horizontal="left" vertical="top" wrapText="1"/>
    </xf>
    <xf numFmtId="0" fontId="58" fillId="86" borderId="12">
      <alignment horizontal="right" vertical="center"/>
    </xf>
    <xf numFmtId="0" fontId="58" fillId="86" borderId="12">
      <alignment horizontal="right" vertical="center"/>
    </xf>
    <xf numFmtId="0" fontId="60" fillId="0" borderId="37">
      <alignment horizontal="left" vertical="center" wrapText="1" indent="2"/>
    </xf>
    <xf numFmtId="0" fontId="58" fillId="86" borderId="34">
      <alignment horizontal="right" vertical="center"/>
    </xf>
    <xf numFmtId="0" fontId="60" fillId="0" borderId="12">
      <alignment horizontal="right" vertical="center"/>
    </xf>
    <xf numFmtId="0" fontId="8" fillId="0" borderId="31"/>
    <xf numFmtId="0" fontId="62" fillId="84" borderId="12">
      <alignment horizontal="right" vertical="center"/>
    </xf>
    <xf numFmtId="0" fontId="60" fillId="85" borderId="12"/>
    <xf numFmtId="0" fontId="58" fillId="84" borderId="12">
      <alignment horizontal="right" vertical="center"/>
    </xf>
    <xf numFmtId="0" fontId="58" fillId="84" borderId="28">
      <alignment horizontal="right" vertical="center"/>
    </xf>
    <xf numFmtId="0" fontId="60" fillId="0" borderId="28">
      <alignment horizontal="right" vertical="center"/>
    </xf>
    <xf numFmtId="4" fontId="8" fillId="0" borderId="0"/>
    <xf numFmtId="0" fontId="58" fillId="86" borderId="35">
      <alignment horizontal="right" vertical="center"/>
    </xf>
    <xf numFmtId="0" fontId="58" fillId="86" borderId="28">
      <alignment horizontal="right" vertical="center"/>
    </xf>
    <xf numFmtId="0" fontId="58" fillId="86" borderId="33">
      <alignment horizontal="right" vertical="center"/>
    </xf>
    <xf numFmtId="4" fontId="58" fillId="86" borderId="34">
      <alignment horizontal="right" vertical="center"/>
    </xf>
    <xf numFmtId="0" fontId="60" fillId="0" borderId="0"/>
    <xf numFmtId="0" fontId="60" fillId="88" borderId="12">
      <alignment horizontal="right" vertical="center"/>
    </xf>
    <xf numFmtId="0" fontId="60" fillId="88" borderId="0" applyBorder="0">
      <alignment horizontal="right" vertical="center"/>
    </xf>
    <xf numFmtId="0" fontId="8" fillId="0" borderId="0"/>
    <xf numFmtId="0" fontId="8" fillId="87" borderId="12"/>
    <xf numFmtId="4" fontId="8" fillId="0" borderId="0"/>
    <xf numFmtId="4" fontId="60" fillId="0" borderId="12" applyFill="0" applyBorder="0" applyProtection="0">
      <alignment horizontal="right" vertical="center"/>
    </xf>
    <xf numFmtId="0" fontId="63" fillId="0" borderId="0" applyNumberFormat="0" applyFill="0" applyBorder="0" applyAlignment="0" applyProtection="0"/>
    <xf numFmtId="0" fontId="60" fillId="0" borderId="0"/>
    <xf numFmtId="4" fontId="8" fillId="0" borderId="0"/>
    <xf numFmtId="4" fontId="8" fillId="0" borderId="0"/>
    <xf numFmtId="0" fontId="1" fillId="0" borderId="0"/>
    <xf numFmtId="0" fontId="60" fillId="85" borderId="12"/>
    <xf numFmtId="0" fontId="58" fillId="86" borderId="34">
      <alignment horizontal="right" vertical="center"/>
    </xf>
    <xf numFmtId="0" fontId="23" fillId="43" borderId="7" applyNumberFormat="0" applyAlignment="0" applyProtection="0"/>
    <xf numFmtId="0" fontId="60" fillId="85" borderId="45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12" applyNumberFormat="0" applyFill="0" applyAlignment="0" applyProtection="0"/>
    <xf numFmtId="0" fontId="58" fillId="86" borderId="12">
      <alignment horizontal="right" vertical="center"/>
    </xf>
    <xf numFmtId="0" fontId="58" fillId="86" borderId="12">
      <alignment horizontal="right" vertical="center"/>
    </xf>
    <xf numFmtId="0" fontId="60" fillId="0" borderId="37">
      <alignment horizontal="left" vertical="center" wrapText="1" indent="2"/>
    </xf>
    <xf numFmtId="0" fontId="58" fillId="86" borderId="34">
      <alignment horizontal="right" vertical="center"/>
    </xf>
    <xf numFmtId="0" fontId="60" fillId="0" borderId="12">
      <alignment horizontal="right" vertical="center"/>
    </xf>
    <xf numFmtId="0" fontId="62" fillId="84" borderId="12">
      <alignment horizontal="right" vertical="center"/>
    </xf>
    <xf numFmtId="0" fontId="60" fillId="85" borderId="12"/>
    <xf numFmtId="0" fontId="58" fillId="84" borderId="12">
      <alignment horizontal="right" vertical="center"/>
    </xf>
    <xf numFmtId="0" fontId="58" fillId="86" borderId="33">
      <alignment horizontal="right" vertical="center"/>
    </xf>
    <xf numFmtId="0" fontId="31" fillId="0" borderId="0" applyNumberFormat="0" applyFill="0" applyBorder="0" applyAlignment="0" applyProtection="0"/>
    <xf numFmtId="0" fontId="64" fillId="89" borderId="0" applyNumberFormat="0" applyBorder="0" applyAlignment="0" applyProtection="0"/>
    <xf numFmtId="0" fontId="64" fillId="30" borderId="0" applyNumberFormat="0" applyBorder="0" applyAlignment="0" applyProtection="0"/>
    <xf numFmtId="0" fontId="64" fillId="90" borderId="0" applyNumberFormat="0" applyBorder="0" applyAlignment="0" applyProtection="0"/>
    <xf numFmtId="0" fontId="64" fillId="91" borderId="0" applyNumberFormat="0" applyBorder="0" applyAlignment="0" applyProtection="0"/>
    <xf numFmtId="0" fontId="64" fillId="92" borderId="0" applyNumberFormat="0" applyBorder="0" applyAlignment="0" applyProtection="0"/>
    <xf numFmtId="0" fontId="64" fillId="93" borderId="0" applyNumberFormat="0" applyBorder="0" applyAlignment="0" applyProtection="0"/>
    <xf numFmtId="0" fontId="8" fillId="0" borderId="0" applyNumberFormat="0" applyFont="0" applyFill="0" applyBorder="0" applyProtection="0">
      <alignment horizontal="left" vertical="center" indent="2"/>
    </xf>
    <xf numFmtId="0" fontId="8" fillId="0" borderId="0" applyNumberFormat="0" applyFont="0" applyFill="0" applyBorder="0" applyProtection="0">
      <alignment horizontal="left" vertical="center" indent="2"/>
    </xf>
    <xf numFmtId="49" fontId="60" fillId="0" borderId="12" applyNumberFormat="0" applyFont="0" applyFill="0" applyBorder="0" applyProtection="0">
      <alignment horizontal="left" vertical="center" indent="2"/>
    </xf>
    <xf numFmtId="0" fontId="64" fillId="45" borderId="0" applyNumberFormat="0" applyBorder="0" applyAlignment="0" applyProtection="0"/>
    <xf numFmtId="0" fontId="64" fillId="94" borderId="0" applyNumberFormat="0" applyBorder="0" applyAlignment="0" applyProtection="0"/>
    <xf numFmtId="0" fontId="64" fillId="38" borderId="0" applyNumberFormat="0" applyBorder="0" applyAlignment="0" applyProtection="0"/>
    <xf numFmtId="0" fontId="64" fillId="91" borderId="0" applyNumberFormat="0" applyBorder="0" applyAlignment="0" applyProtection="0"/>
    <xf numFmtId="0" fontId="64" fillId="45" borderId="0" applyNumberFormat="0" applyBorder="0" applyAlignment="0" applyProtection="0"/>
    <xf numFmtId="0" fontId="64" fillId="33" borderId="0" applyNumberFormat="0" applyBorder="0" applyAlignment="0" applyProtection="0"/>
    <xf numFmtId="0" fontId="8" fillId="0" borderId="0" applyNumberFormat="0" applyFont="0" applyFill="0" applyBorder="0" applyProtection="0">
      <alignment horizontal="left" vertical="center" indent="5"/>
    </xf>
    <xf numFmtId="0" fontId="8" fillId="0" borderId="0" applyNumberFormat="0" applyFont="0" applyFill="0" applyBorder="0" applyProtection="0">
      <alignment horizontal="left" vertical="center" indent="5"/>
    </xf>
    <xf numFmtId="49" fontId="60" fillId="0" borderId="33" applyNumberFormat="0" applyFont="0" applyFill="0" applyBorder="0" applyProtection="0">
      <alignment horizontal="left" vertical="center" indent="5"/>
    </xf>
    <xf numFmtId="0" fontId="65" fillId="95" borderId="0" applyNumberFormat="0" applyBorder="0" applyAlignment="0" applyProtection="0"/>
    <xf numFmtId="0" fontId="65" fillId="94" borderId="0" applyNumberFormat="0" applyBorder="0" applyAlignment="0" applyProtection="0"/>
    <xf numFmtId="0" fontId="65" fillId="38" borderId="0" applyNumberFormat="0" applyBorder="0" applyAlignment="0" applyProtection="0"/>
    <xf numFmtId="0" fontId="65" fillId="96" borderId="0" applyNumberFormat="0" applyBorder="0" applyAlignment="0" applyProtection="0"/>
    <xf numFmtId="0" fontId="65" fillId="29" borderId="0" applyNumberFormat="0" applyBorder="0" applyAlignment="0" applyProtection="0"/>
    <xf numFmtId="0" fontId="65" fillId="34" borderId="0" applyNumberFormat="0" applyBorder="0" applyAlignment="0" applyProtection="0"/>
    <xf numFmtId="0" fontId="65" fillId="97" borderId="0" applyNumberFormat="0" applyBorder="0" applyAlignment="0" applyProtection="0"/>
    <xf numFmtId="0" fontId="65" fillId="32" borderId="0" applyNumberFormat="0" applyBorder="0" applyAlignment="0" applyProtection="0"/>
    <xf numFmtId="0" fontId="65" fillId="36" borderId="0" applyNumberFormat="0" applyBorder="0" applyAlignment="0" applyProtection="0"/>
    <xf numFmtId="0" fontId="65" fillId="96" borderId="0" applyNumberFormat="0" applyBorder="0" applyAlignment="0" applyProtection="0"/>
    <xf numFmtId="0" fontId="65" fillId="29" borderId="0" applyNumberFormat="0" applyBorder="0" applyAlignment="0" applyProtection="0"/>
    <xf numFmtId="0" fontId="65" fillId="35" borderId="0" applyNumberFormat="0" applyBorder="0" applyAlignment="0" applyProtection="0"/>
    <xf numFmtId="0" fontId="59" fillId="88" borderId="0" applyBorder="0" applyAlignment="0"/>
    <xf numFmtId="4" fontId="59" fillId="88" borderId="0" applyBorder="0" applyAlignment="0"/>
    <xf numFmtId="4" fontId="60" fillId="88" borderId="0" applyBorder="0">
      <alignment horizontal="right" vertical="center"/>
    </xf>
    <xf numFmtId="4" fontId="60" fillId="84" borderId="0" applyBorder="0">
      <alignment horizontal="right" vertical="center"/>
    </xf>
    <xf numFmtId="4" fontId="60" fillId="84" borderId="0" applyBorder="0">
      <alignment horizontal="right" vertical="center"/>
    </xf>
    <xf numFmtId="4" fontId="58" fillId="84" borderId="12">
      <alignment horizontal="right" vertical="center"/>
    </xf>
    <xf numFmtId="4" fontId="62" fillId="84" borderId="12">
      <alignment horizontal="right" vertical="center"/>
    </xf>
    <xf numFmtId="4" fontId="58" fillId="86" borderId="12">
      <alignment horizontal="right" vertical="center"/>
    </xf>
    <xf numFmtId="4" fontId="58" fillId="86" borderId="12">
      <alignment horizontal="right" vertical="center"/>
    </xf>
    <xf numFmtId="4" fontId="58" fillId="86" borderId="33">
      <alignment horizontal="right" vertical="center"/>
    </xf>
    <xf numFmtId="4" fontId="58" fillId="86" borderId="34">
      <alignment horizontal="right" vertical="center"/>
    </xf>
    <xf numFmtId="0" fontId="12" fillId="97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96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66" fillId="30" borderId="0" applyNumberFormat="0" applyBorder="0" applyAlignment="0" applyProtection="0"/>
    <xf numFmtId="4" fontId="59" fillId="0" borderId="23" applyFill="0" applyBorder="0" applyProtection="0">
      <alignment horizontal="right" vertical="center"/>
    </xf>
    <xf numFmtId="0" fontId="68" fillId="43" borderId="38" applyNumberFormat="0" applyAlignment="0" applyProtection="0"/>
    <xf numFmtId="0" fontId="69" fillId="98" borderId="2" applyNumberFormat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60" fillId="86" borderId="37">
      <alignment horizontal="left" vertical="center" wrapText="1" indent="2"/>
    </xf>
    <xf numFmtId="0" fontId="60" fillId="84" borderId="33">
      <alignment horizontal="left" vertical="center"/>
    </xf>
    <xf numFmtId="0" fontId="73" fillId="0" borderId="0" applyNumberFormat="0" applyFill="0" applyBorder="0" applyAlignment="0" applyProtection="0"/>
    <xf numFmtId="0" fontId="74" fillId="90" borderId="0" applyNumberFormat="0" applyBorder="0" applyAlignment="0" applyProtection="0"/>
    <xf numFmtId="0" fontId="22" fillId="90" borderId="0" applyNumberFormat="0" applyBorder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77" fillId="0" borderId="42" applyNumberFormat="0" applyFill="0" applyAlignment="0" applyProtection="0"/>
    <xf numFmtId="0" fontId="77" fillId="0" borderId="0" applyNumberFormat="0" applyFill="0" applyBorder="0" applyAlignment="0" applyProtection="0"/>
    <xf numFmtId="0" fontId="78" fillId="93" borderId="38" applyNumberFormat="0" applyAlignment="0" applyProtection="0"/>
    <xf numFmtId="4" fontId="60" fillId="0" borderId="0" applyBorder="0">
      <alignment horizontal="right" vertical="center"/>
    </xf>
    <xf numFmtId="0" fontId="60" fillId="0" borderId="27">
      <alignment horizontal="right" vertical="center"/>
    </xf>
    <xf numFmtId="4" fontId="60" fillId="0" borderId="12">
      <alignment horizontal="right" vertical="center"/>
    </xf>
    <xf numFmtId="1" fontId="61" fillId="84" borderId="0" applyBorder="0">
      <alignment horizontal="right" vertical="center"/>
    </xf>
    <xf numFmtId="0" fontId="79" fillId="0" borderId="43" applyNumberFormat="0" applyFill="0" applyAlignment="0" applyProtection="0"/>
    <xf numFmtId="0" fontId="80" fillId="27" borderId="0" applyNumberFormat="0" applyBorder="0" applyAlignment="0" applyProtection="0"/>
    <xf numFmtId="0" fontId="8" fillId="0" borderId="0"/>
    <xf numFmtId="0" fontId="8" fillId="0" borderId="0"/>
    <xf numFmtId="0" fontId="58" fillId="86" borderId="45">
      <alignment horizontal="right" vertical="center"/>
    </xf>
    <xf numFmtId="0" fontId="8" fillId="0" borderId="0"/>
    <xf numFmtId="0" fontId="70" fillId="0" borderId="0"/>
    <xf numFmtId="4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4" fontId="60" fillId="0" borderId="0" applyFill="0" applyBorder="0" applyProtection="0">
      <alignment horizontal="right" vertical="center"/>
    </xf>
    <xf numFmtId="4" fontId="60" fillId="0" borderId="0" applyFill="0" applyBorder="0" applyProtection="0">
      <alignment horizontal="right" vertical="center"/>
    </xf>
    <xf numFmtId="4" fontId="60" fillId="0" borderId="12" applyFill="0" applyBorder="0" applyProtection="0">
      <alignment horizontal="right" vertical="center"/>
    </xf>
    <xf numFmtId="0" fontId="59" fillId="0" borderId="0" applyNumberFormat="0" applyFill="0" applyBorder="0" applyProtection="0">
      <alignment horizontal="left" vertical="center"/>
    </xf>
    <xf numFmtId="49" fontId="59" fillId="0" borderId="12" applyNumberFormat="0" applyFill="0" applyBorder="0" applyProtection="0">
      <alignment horizontal="left" vertical="center"/>
    </xf>
    <xf numFmtId="0" fontId="8" fillId="85" borderId="0" applyNumberFormat="0" applyFont="0" applyBorder="0" applyAlignment="0" applyProtection="0"/>
    <xf numFmtId="4" fontId="8" fillId="85" borderId="0" applyNumberFormat="0" applyFont="0" applyBorder="0" applyAlignment="0" applyProtection="0"/>
    <xf numFmtId="4" fontId="8" fillId="85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70" fillId="83" borderId="0" applyNumberFormat="0" applyFont="0" applyBorder="0" applyAlignment="0" applyProtection="0"/>
    <xf numFmtId="0" fontId="64" fillId="47" borderId="44" applyNumberFormat="0" applyFont="0" applyAlignment="0" applyProtection="0"/>
    <xf numFmtId="0" fontId="8" fillId="47" borderId="44" applyNumberFormat="0" applyFont="0" applyAlignment="0" applyProtection="0"/>
    <xf numFmtId="0" fontId="82" fillId="43" borderId="7" applyNumberFormat="0" applyAlignment="0" applyProtection="0"/>
    <xf numFmtId="176" fontId="60" fillId="99" borderId="12" applyNumberFormat="0" applyFont="0" applyBorder="0" applyAlignment="0" applyProtection="0">
      <alignment horizontal="right" vertical="center"/>
    </xf>
    <xf numFmtId="9" fontId="70" fillId="0" borderId="0" applyFont="0" applyFill="0" applyBorder="0" applyAlignment="0" applyProtection="0"/>
    <xf numFmtId="0" fontId="83" fillId="30" borderId="0" applyNumberFormat="0" applyBorder="0" applyAlignment="0" applyProtection="0"/>
    <xf numFmtId="4" fontId="60" fillId="85" borderId="12"/>
    <xf numFmtId="0" fontId="60" fillId="85" borderId="28"/>
    <xf numFmtId="0" fontId="84" fillId="0" borderId="0" applyNumberFormat="0" applyFill="0" applyBorder="0" applyAlignment="0" applyProtection="0"/>
    <xf numFmtId="0" fontId="85" fillId="0" borderId="3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40" applyNumberFormat="0" applyFill="0" applyAlignment="0" applyProtection="0"/>
    <xf numFmtId="0" fontId="88" fillId="0" borderId="41" applyNumberFormat="0" applyFill="0" applyAlignment="0" applyProtection="0"/>
    <xf numFmtId="0" fontId="89" fillId="0" borderId="4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43" applyNumberFormat="0" applyFill="0" applyAlignment="0" applyProtection="0"/>
    <xf numFmtId="0" fontId="92" fillId="0" borderId="0" applyNumberFormat="0" applyFill="0" applyBorder="0" applyAlignment="0" applyProtection="0"/>
    <xf numFmtId="0" fontId="16" fillId="98" borderId="2" applyNumberFormat="0" applyAlignment="0" applyProtection="0"/>
    <xf numFmtId="0" fontId="6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0" borderId="0" applyNumberFormat="0" applyFont="0" applyFill="0" applyBorder="0" applyProtection="0">
      <alignment horizontal="left" vertical="center"/>
    </xf>
    <xf numFmtId="0" fontId="60" fillId="84" borderId="0" applyBorder="0">
      <alignment horizontal="right" vertical="center"/>
    </xf>
    <xf numFmtId="0" fontId="60" fillId="84" borderId="0" applyBorder="0">
      <alignment horizontal="right" vertical="center"/>
    </xf>
    <xf numFmtId="0" fontId="60" fillId="0" borderId="0" applyBorder="0">
      <alignment horizontal="right" vertical="center"/>
    </xf>
    <xf numFmtId="4" fontId="8" fillId="0" borderId="0"/>
    <xf numFmtId="0" fontId="94" fillId="0" borderId="0"/>
    <xf numFmtId="0" fontId="8" fillId="85" borderId="0" applyNumberFormat="0" applyFont="0" applyBorder="0" applyAlignment="0" applyProtection="0"/>
    <xf numFmtId="0" fontId="63" fillId="0" borderId="0" applyNumberFormat="0" applyFill="0" applyBorder="0" applyAlignment="0" applyProtection="0"/>
    <xf numFmtId="0" fontId="64" fillId="89" borderId="0" applyNumberFormat="0" applyBorder="0" applyAlignment="0" applyProtection="0"/>
    <xf numFmtId="0" fontId="64" fillId="30" borderId="0" applyNumberFormat="0" applyBorder="0" applyAlignment="0" applyProtection="0"/>
    <xf numFmtId="0" fontId="64" fillId="90" borderId="0" applyNumberFormat="0" applyBorder="0" applyAlignment="0" applyProtection="0"/>
    <xf numFmtId="0" fontId="64" fillId="91" borderId="0" applyNumberFormat="0" applyBorder="0" applyAlignment="0" applyProtection="0"/>
    <xf numFmtId="0" fontId="64" fillId="92" borderId="0" applyNumberFormat="0" applyBorder="0" applyAlignment="0" applyProtection="0"/>
    <xf numFmtId="0" fontId="64" fillId="93" borderId="0" applyNumberFormat="0" applyBorder="0" applyAlignment="0" applyProtection="0"/>
    <xf numFmtId="0" fontId="64" fillId="45" borderId="0" applyNumberFormat="0" applyBorder="0" applyAlignment="0" applyProtection="0"/>
    <xf numFmtId="0" fontId="64" fillId="94" borderId="0" applyNumberFormat="0" applyBorder="0" applyAlignment="0" applyProtection="0"/>
    <xf numFmtId="0" fontId="64" fillId="38" borderId="0" applyNumberFormat="0" applyBorder="0" applyAlignment="0" applyProtection="0"/>
    <xf numFmtId="0" fontId="64" fillId="91" borderId="0" applyNumberFormat="0" applyBorder="0" applyAlignment="0" applyProtection="0"/>
    <xf numFmtId="0" fontId="64" fillId="45" borderId="0" applyNumberFormat="0" applyBorder="0" applyAlignment="0" applyProtection="0"/>
    <xf numFmtId="0" fontId="64" fillId="33" borderId="0" applyNumberFormat="0" applyBorder="0" applyAlignment="0" applyProtection="0"/>
    <xf numFmtId="0" fontId="65" fillId="95" borderId="0" applyNumberFormat="0" applyBorder="0" applyAlignment="0" applyProtection="0"/>
    <xf numFmtId="0" fontId="65" fillId="94" borderId="0" applyNumberFormat="0" applyBorder="0" applyAlignment="0" applyProtection="0"/>
    <xf numFmtId="0" fontId="65" fillId="38" borderId="0" applyNumberFormat="0" applyBorder="0" applyAlignment="0" applyProtection="0"/>
    <xf numFmtId="0" fontId="65" fillId="96" borderId="0" applyNumberFormat="0" applyBorder="0" applyAlignment="0" applyProtection="0"/>
    <xf numFmtId="0" fontId="65" fillId="29" borderId="0" applyNumberFormat="0" applyBorder="0" applyAlignment="0" applyProtection="0"/>
    <xf numFmtId="0" fontId="65" fillId="34" borderId="0" applyNumberFormat="0" applyBorder="0" applyAlignment="0" applyProtection="0"/>
    <xf numFmtId="0" fontId="65" fillId="97" borderId="0" applyNumberFormat="0" applyBorder="0" applyAlignment="0" applyProtection="0"/>
    <xf numFmtId="0" fontId="65" fillId="32" borderId="0" applyNumberFormat="0" applyBorder="0" applyAlignment="0" applyProtection="0"/>
    <xf numFmtId="0" fontId="65" fillId="36" borderId="0" applyNumberFormat="0" applyBorder="0" applyAlignment="0" applyProtection="0"/>
    <xf numFmtId="0" fontId="65" fillId="96" borderId="0" applyNumberFormat="0" applyBorder="0" applyAlignment="0" applyProtection="0"/>
    <xf numFmtId="0" fontId="65" fillId="29" borderId="0" applyNumberFormat="0" applyBorder="0" applyAlignment="0" applyProtection="0"/>
    <xf numFmtId="0" fontId="65" fillId="35" borderId="0" applyNumberFormat="0" applyBorder="0" applyAlignment="0" applyProtection="0"/>
    <xf numFmtId="0" fontId="66" fillId="30" borderId="0" applyNumberFormat="0" applyBorder="0" applyAlignment="0" applyProtection="0"/>
    <xf numFmtId="0" fontId="68" fillId="43" borderId="38" applyNumberFormat="0" applyAlignment="0" applyProtection="0"/>
    <xf numFmtId="0" fontId="69" fillId="98" borderId="2" applyNumberFormat="0" applyAlignment="0" applyProtection="0"/>
    <xf numFmtId="0" fontId="73" fillId="0" borderId="0" applyNumberFormat="0" applyFill="0" applyBorder="0" applyAlignment="0" applyProtection="0"/>
    <xf numFmtId="0" fontId="74" fillId="90" borderId="0" applyNumberFormat="0" applyBorder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77" fillId="0" borderId="42" applyNumberFormat="0" applyFill="0" applyAlignment="0" applyProtection="0"/>
    <xf numFmtId="0" fontId="77" fillId="0" borderId="0" applyNumberFormat="0" applyFill="0" applyBorder="0" applyAlignment="0" applyProtection="0"/>
    <xf numFmtId="0" fontId="78" fillId="93" borderId="38" applyNumberFormat="0" applyAlignment="0" applyProtection="0"/>
    <xf numFmtId="0" fontId="79" fillId="0" borderId="43" applyNumberFormat="0" applyFill="0" applyAlignment="0" applyProtection="0"/>
    <xf numFmtId="0" fontId="80" fillId="27" borderId="0" applyNumberFormat="0" applyBorder="0" applyAlignment="0" applyProtection="0"/>
    <xf numFmtId="0" fontId="8" fillId="0" borderId="0"/>
    <xf numFmtId="0" fontId="64" fillId="47" borderId="44" applyNumberFormat="0" applyFont="0" applyAlignment="0" applyProtection="0"/>
    <xf numFmtId="0" fontId="82" fillId="43" borderId="7" applyNumberFormat="0" applyAlignment="0" applyProtection="0"/>
    <xf numFmtId="0" fontId="84" fillId="0" borderId="0" applyNumberFormat="0" applyFill="0" applyBorder="0" applyAlignment="0" applyProtection="0"/>
    <xf numFmtId="0" fontId="85" fillId="0" borderId="39" applyNumberFormat="0" applyFill="0" applyAlignment="0" applyProtection="0"/>
    <xf numFmtId="0" fontId="92" fillId="0" borderId="0" applyNumberFormat="0" applyFill="0" applyBorder="0" applyAlignment="0" applyProtection="0"/>
    <xf numFmtId="0" fontId="95" fillId="0" borderId="0">
      <alignment horizontal="left" vertical="center" indent="1"/>
    </xf>
    <xf numFmtId="0" fontId="64" fillId="89" borderId="0" applyNumberFormat="0" applyBorder="0" applyAlignment="0" applyProtection="0"/>
    <xf numFmtId="0" fontId="64" fillId="30" borderId="0" applyNumberFormat="0" applyBorder="0" applyAlignment="0" applyProtection="0"/>
    <xf numFmtId="0" fontId="64" fillId="90" borderId="0" applyNumberFormat="0" applyBorder="0" applyAlignment="0" applyProtection="0"/>
    <xf numFmtId="0" fontId="64" fillId="91" borderId="0" applyNumberFormat="0" applyBorder="0" applyAlignment="0" applyProtection="0"/>
    <xf numFmtId="0" fontId="64" fillId="92" borderId="0" applyNumberFormat="0" applyBorder="0" applyAlignment="0" applyProtection="0"/>
    <xf numFmtId="0" fontId="64" fillId="93" borderId="0" applyNumberFormat="0" applyBorder="0" applyAlignment="0" applyProtection="0"/>
    <xf numFmtId="0" fontId="64" fillId="45" borderId="0" applyNumberFormat="0" applyBorder="0" applyAlignment="0" applyProtection="0"/>
    <xf numFmtId="0" fontId="64" fillId="94" borderId="0" applyNumberFormat="0" applyBorder="0" applyAlignment="0" applyProtection="0"/>
    <xf numFmtId="0" fontId="64" fillId="38" borderId="0" applyNumberFormat="0" applyBorder="0" applyAlignment="0" applyProtection="0"/>
    <xf numFmtId="0" fontId="64" fillId="91" borderId="0" applyNumberFormat="0" applyBorder="0" applyAlignment="0" applyProtection="0"/>
    <xf numFmtId="0" fontId="64" fillId="45" borderId="0" applyNumberFormat="0" applyBorder="0" applyAlignment="0" applyProtection="0"/>
    <xf numFmtId="0" fontId="64" fillId="33" borderId="0" applyNumberFormat="0" applyBorder="0" applyAlignment="0" applyProtection="0"/>
    <xf numFmtId="0" fontId="65" fillId="95" borderId="0" applyNumberFormat="0" applyBorder="0" applyAlignment="0" applyProtection="0"/>
    <xf numFmtId="0" fontId="65" fillId="94" borderId="0" applyNumberFormat="0" applyBorder="0" applyAlignment="0" applyProtection="0"/>
    <xf numFmtId="0" fontId="65" fillId="38" borderId="0" applyNumberFormat="0" applyBorder="0" applyAlignment="0" applyProtection="0"/>
    <xf numFmtId="0" fontId="65" fillId="96" borderId="0" applyNumberFormat="0" applyBorder="0" applyAlignment="0" applyProtection="0"/>
    <xf numFmtId="0" fontId="65" fillId="29" borderId="0" applyNumberFormat="0" applyBorder="0" applyAlignment="0" applyProtection="0"/>
    <xf numFmtId="0" fontId="65" fillId="34" borderId="0" applyNumberFormat="0" applyBorder="0" applyAlignment="0" applyProtection="0"/>
    <xf numFmtId="0" fontId="58" fillId="84" borderId="45">
      <alignment horizontal="right" vertical="center"/>
    </xf>
    <xf numFmtId="4" fontId="58" fillId="84" borderId="45">
      <alignment horizontal="right" vertical="center"/>
    </xf>
    <xf numFmtId="0" fontId="62" fillId="84" borderId="45">
      <alignment horizontal="right" vertical="center"/>
    </xf>
    <xf numFmtId="4" fontId="62" fillId="84" borderId="45">
      <alignment horizontal="right" vertical="center"/>
    </xf>
    <xf numFmtId="0" fontId="58" fillId="86" borderId="45">
      <alignment horizontal="right" vertical="center"/>
    </xf>
    <xf numFmtId="4" fontId="58" fillId="86" borderId="45">
      <alignment horizontal="right" vertical="center"/>
    </xf>
    <xf numFmtId="0" fontId="58" fillId="86" borderId="45">
      <alignment horizontal="right" vertical="center"/>
    </xf>
    <xf numFmtId="4" fontId="58" fillId="86" borderId="45">
      <alignment horizontal="right" vertical="center"/>
    </xf>
    <xf numFmtId="0" fontId="58" fillId="86" borderId="46">
      <alignment horizontal="right" vertical="center"/>
    </xf>
    <xf numFmtId="4" fontId="58" fillId="86" borderId="46">
      <alignment horizontal="right" vertical="center"/>
    </xf>
    <xf numFmtId="0" fontId="58" fillId="86" borderId="47">
      <alignment horizontal="right" vertical="center"/>
    </xf>
    <xf numFmtId="4" fontId="58" fillId="86" borderId="47">
      <alignment horizontal="right" vertical="center"/>
    </xf>
    <xf numFmtId="0" fontId="68" fillId="43" borderId="38" applyNumberFormat="0" applyAlignment="0" applyProtection="0"/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60" fillId="84" borderId="46">
      <alignment horizontal="left" vertical="center"/>
    </xf>
    <xf numFmtId="0" fontId="73" fillId="0" borderId="0" applyNumberFormat="0" applyFill="0" applyBorder="0" applyAlignment="0" applyProtection="0"/>
    <xf numFmtId="0" fontId="78" fillId="93" borderId="38" applyNumberFormat="0" applyAlignment="0" applyProtection="0"/>
    <xf numFmtId="0" fontId="60" fillId="0" borderId="45">
      <alignment horizontal="right" vertical="center"/>
    </xf>
    <xf numFmtId="4" fontId="60" fillId="0" borderId="45">
      <alignment horizontal="right" vertical="center"/>
    </xf>
    <xf numFmtId="0" fontId="1" fillId="0" borderId="0"/>
    <xf numFmtId="0" fontId="60" fillId="0" borderId="45" applyNumberFormat="0" applyFill="0" applyAlignment="0" applyProtection="0"/>
    <xf numFmtId="0" fontId="82" fillId="43" borderId="7" applyNumberFormat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60" fillId="85" borderId="45"/>
    <xf numFmtId="4" fontId="60" fillId="85" borderId="45"/>
    <xf numFmtId="0" fontId="85" fillId="0" borderId="39" applyNumberFormat="0" applyFill="0" applyAlignment="0" applyProtection="0"/>
    <xf numFmtId="0" fontId="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55" borderId="17" applyNumberFormat="0" applyAlignment="0" applyProtection="0"/>
    <xf numFmtId="0" fontId="60" fillId="84" borderId="0" applyBorder="0">
      <alignment horizontal="right" vertical="center"/>
    </xf>
    <xf numFmtId="0" fontId="60" fillId="84" borderId="0" applyBorder="0">
      <alignment horizontal="right" vertical="center"/>
    </xf>
    <xf numFmtId="0" fontId="60" fillId="0" borderId="0" applyBorder="0">
      <alignment horizontal="right" vertical="center"/>
    </xf>
    <xf numFmtId="0" fontId="8" fillId="0" borderId="0"/>
    <xf numFmtId="49" fontId="60" fillId="0" borderId="45" applyNumberFormat="0" applyFont="0" applyFill="0" applyBorder="0" applyProtection="0">
      <alignment horizontal="left" vertical="center" indent="2"/>
    </xf>
    <xf numFmtId="49" fontId="60" fillId="0" borderId="46" applyNumberFormat="0" applyFont="0" applyFill="0" applyBorder="0" applyProtection="0">
      <alignment horizontal="left" vertical="center" indent="5"/>
    </xf>
    <xf numFmtId="0" fontId="12" fillId="97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96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22" fillId="90" borderId="0" applyNumberFormat="0" applyBorder="0" applyAlignment="0" applyProtection="0"/>
    <xf numFmtId="4" fontId="8" fillId="0" borderId="0"/>
    <xf numFmtId="0" fontId="8" fillId="0" borderId="0"/>
    <xf numFmtId="0" fontId="1" fillId="0" borderId="0"/>
    <xf numFmtId="4" fontId="60" fillId="0" borderId="45" applyFill="0" applyBorder="0" applyProtection="0">
      <alignment horizontal="right" vertical="center"/>
    </xf>
    <xf numFmtId="49" fontId="59" fillId="0" borderId="45" applyNumberFormat="0" applyFill="0" applyBorder="0" applyProtection="0">
      <alignment horizontal="left" vertical="center"/>
    </xf>
    <xf numFmtId="0" fontId="8" fillId="85" borderId="0" applyNumberFormat="0" applyFont="0" applyBorder="0" applyAlignment="0" applyProtection="0"/>
    <xf numFmtId="0" fontId="83" fillId="30" borderId="0" applyNumberFormat="0" applyBorder="0" applyAlignment="0" applyProtection="0"/>
    <xf numFmtId="0" fontId="87" fillId="0" borderId="40" applyNumberFormat="0" applyFill="0" applyAlignment="0" applyProtection="0"/>
    <xf numFmtId="0" fontId="88" fillId="0" borderId="41" applyNumberFormat="0" applyFill="0" applyAlignment="0" applyProtection="0"/>
    <xf numFmtId="0" fontId="89" fillId="0" borderId="4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43" applyNumberFormat="0" applyFill="0" applyAlignment="0" applyProtection="0"/>
    <xf numFmtId="0" fontId="16" fillId="98" borderId="2" applyNumberFormat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38" fillId="55" borderId="17" applyNumberFormat="0" applyAlignment="0" applyProtection="0"/>
    <xf numFmtId="0" fontId="13" fillId="89" borderId="0" applyNumberFormat="0" applyBorder="0" applyAlignment="0" applyProtection="0"/>
    <xf numFmtId="0" fontId="13" fillId="30" borderId="0" applyNumberFormat="0" applyBorder="0" applyAlignment="0" applyProtection="0"/>
    <xf numFmtId="0" fontId="13" fillId="90" borderId="0" applyNumberFormat="0" applyBorder="0" applyAlignment="0" applyProtection="0"/>
    <xf numFmtId="0" fontId="13" fillId="91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45" borderId="0" applyNumberFormat="0" applyBorder="0" applyAlignment="0" applyProtection="0"/>
    <xf numFmtId="0" fontId="13" fillId="94" borderId="0" applyNumberFormat="0" applyBorder="0" applyAlignment="0" applyProtection="0"/>
    <xf numFmtId="0" fontId="13" fillId="38" borderId="0" applyNumberFormat="0" applyBorder="0" applyAlignment="0" applyProtection="0"/>
    <xf numFmtId="0" fontId="13" fillId="91" borderId="0" applyNumberFormat="0" applyBorder="0" applyAlignment="0" applyProtection="0"/>
    <xf numFmtId="0" fontId="13" fillId="45" borderId="0" applyNumberFormat="0" applyBorder="0" applyAlignment="0" applyProtection="0"/>
    <xf numFmtId="0" fontId="13" fillId="33" borderId="0" applyNumberFormat="0" applyBorder="0" applyAlignment="0" applyProtection="0"/>
    <xf numFmtId="0" fontId="12" fillId="95" borderId="0" applyNumberFormat="0" applyBorder="0" applyAlignment="0" applyProtection="0"/>
    <xf numFmtId="0" fontId="12" fillId="94" borderId="0" applyNumberFormat="0" applyBorder="0" applyAlignment="0" applyProtection="0"/>
    <xf numFmtId="0" fontId="12" fillId="38" borderId="0" applyNumberFormat="0" applyBorder="0" applyAlignment="0" applyProtection="0"/>
    <xf numFmtId="0" fontId="12" fillId="96" borderId="0" applyNumberFormat="0" applyBorder="0" applyAlignment="0" applyProtection="0"/>
    <xf numFmtId="0" fontId="12" fillId="29" borderId="0" applyNumberFormat="0" applyBorder="0" applyAlignment="0" applyProtection="0"/>
    <xf numFmtId="0" fontId="12" fillId="34" borderId="0" applyNumberFormat="0" applyBorder="0" applyAlignment="0" applyProtection="0"/>
    <xf numFmtId="0" fontId="23" fillId="43" borderId="7" applyNumberFormat="0" applyAlignment="0" applyProtection="0"/>
    <xf numFmtId="0" fontId="67" fillId="43" borderId="38" applyNumberFormat="0" applyAlignment="0" applyProtection="0"/>
    <xf numFmtId="0" fontId="17" fillId="0" borderId="39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9" fontId="60" fillId="0" borderId="12" applyNumberFormat="0" applyFont="0" applyFill="0" applyBorder="0" applyProtection="0">
      <alignment horizontal="left" vertical="center" indent="2"/>
    </xf>
    <xf numFmtId="49" fontId="60" fillId="0" borderId="33" applyNumberFormat="0" applyFont="0" applyFill="0" applyBorder="0" applyProtection="0">
      <alignment horizontal="left" vertical="center" indent="5"/>
    </xf>
    <xf numFmtId="0" fontId="58" fillId="84" borderId="12">
      <alignment horizontal="right" vertical="center"/>
    </xf>
    <xf numFmtId="4" fontId="58" fillId="84" borderId="12">
      <alignment horizontal="right" vertical="center"/>
    </xf>
    <xf numFmtId="0" fontId="62" fillId="84" borderId="12">
      <alignment horizontal="right" vertical="center"/>
    </xf>
    <xf numFmtId="4" fontId="62" fillId="84" borderId="12">
      <alignment horizontal="right" vertical="center"/>
    </xf>
    <xf numFmtId="0" fontId="58" fillId="86" borderId="12">
      <alignment horizontal="right" vertical="center"/>
    </xf>
    <xf numFmtId="4" fontId="58" fillId="86" borderId="12">
      <alignment horizontal="right" vertical="center"/>
    </xf>
    <xf numFmtId="0" fontId="58" fillId="86" borderId="12">
      <alignment horizontal="right" vertical="center"/>
    </xf>
    <xf numFmtId="4" fontId="58" fillId="86" borderId="12">
      <alignment horizontal="right" vertical="center"/>
    </xf>
    <xf numFmtId="0" fontId="58" fillId="86" borderId="33">
      <alignment horizontal="right" vertical="center"/>
    </xf>
    <xf numFmtId="4" fontId="58" fillId="86" borderId="33">
      <alignment horizontal="right" vertical="center"/>
    </xf>
    <xf numFmtId="0" fontId="58" fillId="86" borderId="34">
      <alignment horizontal="right" vertical="center"/>
    </xf>
    <xf numFmtId="4" fontId="58" fillId="86" borderId="34">
      <alignment horizontal="right" vertical="center"/>
    </xf>
    <xf numFmtId="175" fontId="70" fillId="0" borderId="0" applyFont="0" applyFill="0" applyBorder="0" applyAlignment="0" applyProtection="0"/>
    <xf numFmtId="0" fontId="60" fillId="86" borderId="37">
      <alignment horizontal="left" vertical="center" wrapText="1" indent="2"/>
    </xf>
    <xf numFmtId="0" fontId="60" fillId="0" borderId="37">
      <alignment horizontal="left" vertical="center" wrapText="1" indent="2"/>
    </xf>
    <xf numFmtId="0" fontId="60" fillId="84" borderId="33">
      <alignment horizontal="left" vertical="center"/>
    </xf>
    <xf numFmtId="0" fontId="71" fillId="93" borderId="38" applyNumberFormat="0" applyAlignment="0" applyProtection="0"/>
    <xf numFmtId="0" fontId="60" fillId="0" borderId="12">
      <alignment horizontal="right" vertical="center"/>
    </xf>
    <xf numFmtId="4" fontId="60" fillId="0" borderId="12">
      <alignment horizontal="right" vertical="center"/>
    </xf>
    <xf numFmtId="0" fontId="70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8" fillId="0" borderId="0"/>
    <xf numFmtId="4" fontId="60" fillId="0" borderId="12" applyFill="0" applyBorder="0" applyProtection="0">
      <alignment horizontal="right" vertical="center"/>
    </xf>
    <xf numFmtId="49" fontId="59" fillId="0" borderId="12" applyNumberFormat="0" applyFill="0" applyBorder="0" applyProtection="0">
      <alignment horizontal="left" vertical="center"/>
    </xf>
    <xf numFmtId="0" fontId="60" fillId="0" borderId="12" applyNumberFormat="0" applyFill="0" applyAlignment="0" applyProtection="0"/>
    <xf numFmtId="0" fontId="70" fillId="83" borderId="0" applyNumberFormat="0" applyFont="0" applyBorder="0" applyAlignment="0" applyProtection="0"/>
    <xf numFmtId="176" fontId="60" fillId="99" borderId="12" applyNumberFormat="0" applyFont="0" applyBorder="0" applyAlignment="0" applyProtection="0">
      <alignment horizontal="right" vertical="center"/>
    </xf>
    <xf numFmtId="9" fontId="70" fillId="0" borderId="0" applyFont="0" applyFill="0" applyBorder="0" applyAlignment="0" applyProtection="0"/>
    <xf numFmtId="0" fontId="60" fillId="85" borderId="12"/>
    <xf numFmtId="4" fontId="60" fillId="85" borderId="12"/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86" borderId="37">
      <alignment horizontal="left" vertical="center" wrapText="1" indent="2"/>
    </xf>
    <xf numFmtId="0" fontId="60" fillId="0" borderId="37">
      <alignment horizontal="left" vertical="center" wrapText="1" indent="2"/>
    </xf>
    <xf numFmtId="0" fontId="8" fillId="0" borderId="0"/>
    <xf numFmtId="4" fontId="58" fillId="86" borderId="45">
      <alignment horizontal="right" vertical="center"/>
    </xf>
    <xf numFmtId="0" fontId="60" fillId="85" borderId="45"/>
    <xf numFmtId="0" fontId="67" fillId="43" borderId="38" applyNumberFormat="0" applyAlignment="0" applyProtection="0"/>
    <xf numFmtId="0" fontId="58" fillId="84" borderId="45">
      <alignment horizontal="right" vertical="center"/>
    </xf>
    <xf numFmtId="0" fontId="60" fillId="0" borderId="45">
      <alignment horizontal="right" vertical="center"/>
    </xf>
    <xf numFmtId="0" fontId="85" fillId="0" borderId="39" applyNumberFormat="0" applyFill="0" applyAlignment="0" applyProtection="0"/>
    <xf numFmtId="0" fontId="60" fillId="84" borderId="46">
      <alignment horizontal="left" vertical="center"/>
    </xf>
    <xf numFmtId="0" fontId="78" fillId="93" borderId="38" applyNumberFormat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64" fillId="47" borderId="44" applyNumberFormat="0" applyFont="0" applyAlignment="0" applyProtection="0"/>
    <xf numFmtId="0" fontId="60" fillId="0" borderId="48">
      <alignment horizontal="left" vertical="center" wrapText="1" indent="2"/>
    </xf>
    <xf numFmtId="4" fontId="60" fillId="85" borderId="45"/>
    <xf numFmtId="49" fontId="59" fillId="0" borderId="45" applyNumberFormat="0" applyFill="0" applyBorder="0" applyProtection="0">
      <alignment horizontal="left" vertical="center"/>
    </xf>
    <xf numFmtId="0" fontId="60" fillId="0" borderId="45">
      <alignment horizontal="right" vertical="center"/>
    </xf>
    <xf numFmtId="4" fontId="58" fillId="86" borderId="47">
      <alignment horizontal="right" vertical="center"/>
    </xf>
    <xf numFmtId="4" fontId="58" fillId="86" borderId="45">
      <alignment horizontal="right" vertical="center"/>
    </xf>
    <xf numFmtId="4" fontId="58" fillId="86" borderId="45">
      <alignment horizontal="right" vertical="center"/>
    </xf>
    <xf numFmtId="0" fontId="62" fillId="84" borderId="45">
      <alignment horizontal="right" vertical="center"/>
    </xf>
    <xf numFmtId="0" fontId="58" fillId="84" borderId="45">
      <alignment horizontal="right" vertical="center"/>
    </xf>
    <xf numFmtId="49" fontId="60" fillId="0" borderId="45" applyNumberFormat="0" applyFont="0" applyFill="0" applyBorder="0" applyProtection="0">
      <alignment horizontal="left" vertical="center" indent="2"/>
    </xf>
    <xf numFmtId="0" fontId="78" fillId="93" borderId="38" applyNumberFormat="0" applyAlignment="0" applyProtection="0"/>
    <xf numFmtId="0" fontId="23" fillId="43" borderId="7" applyNumberFormat="0" applyAlignment="0" applyProtection="0"/>
    <xf numFmtId="49" fontId="60" fillId="0" borderId="45" applyNumberFormat="0" applyFont="0" applyFill="0" applyBorder="0" applyProtection="0">
      <alignment horizontal="left" vertical="center" indent="2"/>
    </xf>
    <xf numFmtId="0" fontId="71" fillId="93" borderId="38" applyNumberFormat="0" applyAlignment="0" applyProtection="0"/>
    <xf numFmtId="4" fontId="60" fillId="0" borderId="45" applyFill="0" applyBorder="0" applyProtection="0">
      <alignment horizontal="right" vertical="center"/>
    </xf>
    <xf numFmtId="0" fontId="68" fillId="43" borderId="38" applyNumberFormat="0" applyAlignment="0" applyProtection="0"/>
    <xf numFmtId="0" fontId="85" fillId="0" borderId="39" applyNumberFormat="0" applyFill="0" applyAlignment="0" applyProtection="0"/>
    <xf numFmtId="0" fontId="82" fillId="43" borderId="7" applyNumberFormat="0" applyAlignment="0" applyProtection="0"/>
    <xf numFmtId="0" fontId="60" fillId="0" borderId="45" applyNumberFormat="0" applyFill="0" applyAlignment="0" applyProtection="0"/>
    <xf numFmtId="4" fontId="60" fillId="0" borderId="45">
      <alignment horizontal="right" vertical="center"/>
    </xf>
    <xf numFmtId="0" fontId="60" fillId="0" borderId="45">
      <alignment horizontal="right" vertical="center"/>
    </xf>
    <xf numFmtId="0" fontId="78" fillId="93" borderId="38" applyNumberFormat="0" applyAlignment="0" applyProtection="0"/>
    <xf numFmtId="0" fontId="23" fillId="43" borderId="7" applyNumberFormat="0" applyAlignment="0" applyProtection="0"/>
    <xf numFmtId="0" fontId="67" fillId="43" borderId="38" applyNumberFormat="0" applyAlignment="0" applyProtection="0"/>
    <xf numFmtId="0" fontId="60" fillId="86" borderId="48">
      <alignment horizontal="left" vertical="center" wrapText="1" indent="2"/>
    </xf>
    <xf numFmtId="0" fontId="68" fillId="43" borderId="38" applyNumberFormat="0" applyAlignment="0" applyProtection="0"/>
    <xf numFmtId="0" fontId="68" fillId="43" borderId="38" applyNumberFormat="0" applyAlignment="0" applyProtection="0"/>
    <xf numFmtId="4" fontId="58" fillId="86" borderId="46">
      <alignment horizontal="right" vertical="center"/>
    </xf>
    <xf numFmtId="0" fontId="58" fillId="86" borderId="46">
      <alignment horizontal="right" vertical="center"/>
    </xf>
    <xf numFmtId="0" fontId="58" fillId="86" borderId="45">
      <alignment horizontal="right" vertical="center"/>
    </xf>
    <xf numFmtId="4" fontId="62" fillId="84" borderId="45">
      <alignment horizontal="right" vertical="center"/>
    </xf>
    <xf numFmtId="0" fontId="71" fillId="93" borderId="38" applyNumberFormat="0" applyAlignment="0" applyProtection="0"/>
    <xf numFmtId="0" fontId="17" fillId="0" borderId="39" applyNumberFormat="0" applyFill="0" applyAlignment="0" applyProtection="0"/>
    <xf numFmtId="0" fontId="85" fillId="0" borderId="39" applyNumberFormat="0" applyFill="0" applyAlignment="0" applyProtection="0"/>
    <xf numFmtId="0" fontId="64" fillId="47" borderId="44" applyNumberFormat="0" applyFont="0" applyAlignment="0" applyProtection="0"/>
    <xf numFmtId="0" fontId="78" fillId="93" borderId="38" applyNumberFormat="0" applyAlignment="0" applyProtection="0"/>
    <xf numFmtId="49" fontId="59" fillId="0" borderId="45" applyNumberFormat="0" applyFill="0" applyBorder="0" applyProtection="0">
      <alignment horizontal="left" vertical="center"/>
    </xf>
    <xf numFmtId="0" fontId="60" fillId="86" borderId="48">
      <alignment horizontal="left" vertical="center" wrapText="1" indent="2"/>
    </xf>
    <xf numFmtId="0" fontId="68" fillId="43" borderId="38" applyNumberFormat="0" applyAlignment="0" applyProtection="0"/>
    <xf numFmtId="0" fontId="60" fillId="0" borderId="48">
      <alignment horizontal="left" vertical="center" wrapText="1" indent="2"/>
    </xf>
    <xf numFmtId="0" fontId="64" fillId="47" borderId="44" applyNumberFormat="0" applyFont="0" applyAlignment="0" applyProtection="0"/>
    <xf numFmtId="0" fontId="8" fillId="47" borderId="44" applyNumberFormat="0" applyFont="0" applyAlignment="0" applyProtection="0"/>
    <xf numFmtId="0" fontId="82" fillId="43" borderId="7" applyNumberFormat="0" applyAlignment="0" applyProtection="0"/>
    <xf numFmtId="0" fontId="85" fillId="0" borderId="39" applyNumberFormat="0" applyFill="0" applyAlignment="0" applyProtection="0"/>
    <xf numFmtId="4" fontId="60" fillId="85" borderId="45"/>
    <xf numFmtId="0" fontId="58" fillId="86" borderId="45">
      <alignment horizontal="right" vertical="center"/>
    </xf>
    <xf numFmtId="0" fontId="85" fillId="0" borderId="39" applyNumberFormat="0" applyFill="0" applyAlignment="0" applyProtection="0"/>
    <xf numFmtId="4" fontId="58" fillId="86" borderId="47">
      <alignment horizontal="right" vertical="center"/>
    </xf>
    <xf numFmtId="0" fontId="67" fillId="43" borderId="38" applyNumberFormat="0" applyAlignment="0" applyProtection="0"/>
    <xf numFmtId="0" fontId="58" fillId="86" borderId="46">
      <alignment horizontal="right" vertical="center"/>
    </xf>
    <xf numFmtId="0" fontId="68" fillId="43" borderId="38" applyNumberFormat="0" applyAlignment="0" applyProtection="0"/>
    <xf numFmtId="0" fontId="17" fillId="0" borderId="39" applyNumberFormat="0" applyFill="0" applyAlignment="0" applyProtection="0"/>
    <xf numFmtId="0" fontId="64" fillId="47" borderId="44" applyNumberFormat="0" applyFont="0" applyAlignment="0" applyProtection="0"/>
    <xf numFmtId="4" fontId="58" fillId="86" borderId="46">
      <alignment horizontal="right" vertical="center"/>
    </xf>
    <xf numFmtId="0" fontId="60" fillId="86" borderId="48">
      <alignment horizontal="left" vertical="center" wrapText="1" indent="2"/>
    </xf>
    <xf numFmtId="0" fontId="60" fillId="85" borderId="45"/>
    <xf numFmtId="176" fontId="60" fillId="99" borderId="45" applyNumberFormat="0" applyFont="0" applyBorder="0" applyAlignment="0" applyProtection="0">
      <alignment horizontal="right" vertical="center"/>
    </xf>
    <xf numFmtId="0" fontId="60" fillId="0" borderId="45" applyNumberFormat="0" applyFill="0" applyAlignment="0" applyProtection="0"/>
    <xf numFmtId="4" fontId="60" fillId="0" borderId="45" applyFill="0" applyBorder="0" applyProtection="0">
      <alignment horizontal="right" vertical="center"/>
    </xf>
    <xf numFmtId="4" fontId="58" fillId="84" borderId="45">
      <alignment horizontal="right" vertical="center"/>
    </xf>
    <xf numFmtId="0" fontId="17" fillId="0" borderId="39" applyNumberFormat="0" applyFill="0" applyAlignment="0" applyProtection="0"/>
    <xf numFmtId="49" fontId="59" fillId="0" borderId="45" applyNumberFormat="0" applyFill="0" applyBorder="0" applyProtection="0">
      <alignment horizontal="left" vertical="center"/>
    </xf>
    <xf numFmtId="49" fontId="60" fillId="0" borderId="46" applyNumberFormat="0" applyFont="0" applyFill="0" applyBorder="0" applyProtection="0">
      <alignment horizontal="left" vertical="center" indent="5"/>
    </xf>
    <xf numFmtId="0" fontId="60" fillId="84" borderId="46">
      <alignment horizontal="left" vertical="center"/>
    </xf>
    <xf numFmtId="0" fontId="68" fillId="43" borderId="38" applyNumberFormat="0" applyAlignment="0" applyProtection="0"/>
    <xf numFmtId="4" fontId="58" fillId="86" borderId="47">
      <alignment horizontal="right" vertical="center"/>
    </xf>
    <xf numFmtId="0" fontId="78" fillId="93" borderId="38" applyNumberFormat="0" applyAlignment="0" applyProtection="0"/>
    <xf numFmtId="0" fontId="78" fillId="93" borderId="38" applyNumberFormat="0" applyAlignment="0" applyProtection="0"/>
    <xf numFmtId="0" fontId="64" fillId="47" borderId="44" applyNumberFormat="0" applyFont="0" applyAlignment="0" applyProtection="0"/>
    <xf numFmtId="0" fontId="82" fillId="43" borderId="7" applyNumberFormat="0" applyAlignment="0" applyProtection="0"/>
    <xf numFmtId="0" fontId="85" fillId="0" borderId="39" applyNumberFormat="0" applyFill="0" applyAlignment="0" applyProtection="0"/>
    <xf numFmtId="0" fontId="58" fillId="86" borderId="45">
      <alignment horizontal="right" vertical="center"/>
    </xf>
    <xf numFmtId="0" fontId="8" fillId="47" borderId="44" applyNumberFormat="0" applyFont="0" applyAlignment="0" applyProtection="0"/>
    <xf numFmtId="4" fontId="60" fillId="0" borderId="45">
      <alignment horizontal="right" vertical="center"/>
    </xf>
    <xf numFmtId="0" fontId="85" fillId="0" borderId="39" applyNumberFormat="0" applyFill="0" applyAlignment="0" applyProtection="0"/>
    <xf numFmtId="0" fontId="58" fillId="86" borderId="45">
      <alignment horizontal="right" vertical="center"/>
    </xf>
    <xf numFmtId="0" fontId="58" fillId="86" borderId="45">
      <alignment horizontal="right" vertical="center"/>
    </xf>
    <xf numFmtId="4" fontId="62" fillId="84" borderId="45">
      <alignment horizontal="right" vertical="center"/>
    </xf>
    <xf numFmtId="0" fontId="58" fillId="84" borderId="45">
      <alignment horizontal="right" vertical="center"/>
    </xf>
    <xf numFmtId="4" fontId="58" fillId="84" borderId="45">
      <alignment horizontal="right" vertical="center"/>
    </xf>
    <xf numFmtId="0" fontId="62" fillId="84" borderId="45">
      <alignment horizontal="right" vertical="center"/>
    </xf>
    <xf numFmtId="4" fontId="62" fillId="84" borderId="45">
      <alignment horizontal="right" vertical="center"/>
    </xf>
    <xf numFmtId="0" fontId="58" fillId="86" borderId="45">
      <alignment horizontal="right" vertical="center"/>
    </xf>
    <xf numFmtId="4" fontId="58" fillId="86" borderId="45">
      <alignment horizontal="right" vertical="center"/>
    </xf>
    <xf numFmtId="0" fontId="58" fillId="86" borderId="45">
      <alignment horizontal="right" vertical="center"/>
    </xf>
    <xf numFmtId="4" fontId="58" fillId="86" borderId="45">
      <alignment horizontal="right" vertical="center"/>
    </xf>
    <xf numFmtId="0" fontId="58" fillId="86" borderId="46">
      <alignment horizontal="right" vertical="center"/>
    </xf>
    <xf numFmtId="4" fontId="58" fillId="86" borderId="46">
      <alignment horizontal="right" vertical="center"/>
    </xf>
    <xf numFmtId="0" fontId="58" fillId="86" borderId="47">
      <alignment horizontal="right" vertical="center"/>
    </xf>
    <xf numFmtId="4" fontId="58" fillId="86" borderId="47">
      <alignment horizontal="right" vertical="center"/>
    </xf>
    <xf numFmtId="0" fontId="68" fillId="43" borderId="38" applyNumberFormat="0" applyAlignment="0" applyProtection="0"/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60" fillId="84" borderId="46">
      <alignment horizontal="left" vertical="center"/>
    </xf>
    <xf numFmtId="0" fontId="78" fillId="93" borderId="38" applyNumberFormat="0" applyAlignment="0" applyProtection="0"/>
    <xf numFmtId="0" fontId="60" fillId="0" borderId="45">
      <alignment horizontal="right" vertical="center"/>
    </xf>
    <xf numFmtId="4" fontId="60" fillId="0" borderId="45">
      <alignment horizontal="right" vertical="center"/>
    </xf>
    <xf numFmtId="0" fontId="60" fillId="0" borderId="45" applyNumberFormat="0" applyFill="0" applyAlignment="0" applyProtection="0"/>
    <xf numFmtId="0" fontId="82" fillId="43" borderId="7" applyNumberFormat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60" fillId="85" borderId="45"/>
    <xf numFmtId="4" fontId="60" fillId="85" borderId="45"/>
    <xf numFmtId="0" fontId="85" fillId="0" borderId="39" applyNumberFormat="0" applyFill="0" applyAlignment="0" applyProtection="0"/>
    <xf numFmtId="0" fontId="8" fillId="47" borderId="44" applyNumberFormat="0" applyFont="0" applyAlignment="0" applyProtection="0"/>
    <xf numFmtId="0" fontId="64" fillId="47" borderId="44" applyNumberFormat="0" applyFont="0" applyAlignment="0" applyProtection="0"/>
    <xf numFmtId="0" fontId="60" fillId="0" borderId="45" applyNumberFormat="0" applyFill="0" applyAlignment="0" applyProtection="0"/>
    <xf numFmtId="0" fontId="17" fillId="0" borderId="39" applyNumberFormat="0" applyFill="0" applyAlignment="0" applyProtection="0"/>
    <xf numFmtId="0" fontId="85" fillId="0" borderId="39" applyNumberFormat="0" applyFill="0" applyAlignment="0" applyProtection="0"/>
    <xf numFmtId="0" fontId="71" fillId="93" borderId="38" applyNumberFormat="0" applyAlignment="0" applyProtection="0"/>
    <xf numFmtId="0" fontId="68" fillId="43" borderId="38" applyNumberFormat="0" applyAlignment="0" applyProtection="0"/>
    <xf numFmtId="4" fontId="62" fillId="84" borderId="45">
      <alignment horizontal="right" vertical="center"/>
    </xf>
    <xf numFmtId="0" fontId="58" fillId="84" borderId="45">
      <alignment horizontal="right" vertical="center"/>
    </xf>
    <xf numFmtId="176" fontId="60" fillId="99" borderId="45" applyNumberFormat="0" applyFont="0" applyBorder="0" applyAlignment="0" applyProtection="0">
      <alignment horizontal="right" vertical="center"/>
    </xf>
    <xf numFmtId="0" fontId="17" fillId="0" borderId="39" applyNumberFormat="0" applyFill="0" applyAlignment="0" applyProtection="0"/>
    <xf numFmtId="49" fontId="60" fillId="0" borderId="45" applyNumberFormat="0" applyFont="0" applyFill="0" applyBorder="0" applyProtection="0">
      <alignment horizontal="left" vertical="center" indent="2"/>
    </xf>
    <xf numFmtId="49" fontId="60" fillId="0" borderId="46" applyNumberFormat="0" applyFont="0" applyFill="0" applyBorder="0" applyProtection="0">
      <alignment horizontal="left" vertical="center" indent="5"/>
    </xf>
    <xf numFmtId="49" fontId="60" fillId="0" borderId="45" applyNumberFormat="0" applyFont="0" applyFill="0" applyBorder="0" applyProtection="0">
      <alignment horizontal="left" vertical="center" indent="2"/>
    </xf>
    <xf numFmtId="4" fontId="60" fillId="0" borderId="45" applyFill="0" applyBorder="0" applyProtection="0">
      <alignment horizontal="right" vertical="center"/>
    </xf>
    <xf numFmtId="49" fontId="59" fillId="0" borderId="45" applyNumberFormat="0" applyFill="0" applyBorder="0" applyProtection="0">
      <alignment horizontal="left" vertical="center"/>
    </xf>
    <xf numFmtId="0" fontId="60" fillId="0" borderId="48">
      <alignment horizontal="left" vertical="center" wrapText="1" indent="2"/>
    </xf>
    <xf numFmtId="0" fontId="82" fillId="43" borderId="7" applyNumberFormat="0" applyAlignment="0" applyProtection="0"/>
    <xf numFmtId="0" fontId="58" fillId="86" borderId="47">
      <alignment horizontal="right" vertical="center"/>
    </xf>
    <xf numFmtId="0" fontId="71" fillId="93" borderId="38" applyNumberFormat="0" applyAlignment="0" applyProtection="0"/>
    <xf numFmtId="0" fontId="58" fillId="86" borderId="47">
      <alignment horizontal="right" vertical="center"/>
    </xf>
    <xf numFmtId="4" fontId="58" fillId="86" borderId="45">
      <alignment horizontal="right" vertical="center"/>
    </xf>
    <xf numFmtId="0" fontId="58" fillId="86" borderId="45">
      <alignment horizontal="right" vertical="center"/>
    </xf>
    <xf numFmtId="0" fontId="23" fillId="43" borderId="7" applyNumberFormat="0" applyAlignment="0" applyProtection="0"/>
    <xf numFmtId="0" fontId="67" fillId="43" borderId="38" applyNumberFormat="0" applyAlignment="0" applyProtection="0"/>
    <xf numFmtId="0" fontId="17" fillId="0" borderId="39" applyNumberFormat="0" applyFill="0" applyAlignment="0" applyProtection="0"/>
    <xf numFmtId="0" fontId="60" fillId="85" borderId="45"/>
    <xf numFmtId="4" fontId="60" fillId="85" borderId="45"/>
    <xf numFmtId="4" fontId="58" fillId="86" borderId="45">
      <alignment horizontal="right" vertical="center"/>
    </xf>
    <xf numFmtId="0" fontId="62" fillId="84" borderId="45">
      <alignment horizontal="right" vertical="center"/>
    </xf>
    <xf numFmtId="0" fontId="71" fillId="93" borderId="38" applyNumberFormat="0" applyAlignment="0" applyProtection="0"/>
    <xf numFmtId="0" fontId="68" fillId="43" borderId="38" applyNumberFormat="0" applyAlignment="0" applyProtection="0"/>
    <xf numFmtId="4" fontId="60" fillId="0" borderId="45">
      <alignment horizontal="right" vertical="center"/>
    </xf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82" fillId="43" borderId="7" applyNumberFormat="0" applyAlignment="0" applyProtection="0"/>
    <xf numFmtId="0" fontId="78" fillId="93" borderId="38" applyNumberFormat="0" applyAlignment="0" applyProtection="0"/>
    <xf numFmtId="0" fontId="67" fillId="43" borderId="38" applyNumberFormat="0" applyAlignment="0" applyProtection="0"/>
    <xf numFmtId="0" fontId="23" fillId="43" borderId="7" applyNumberFormat="0" applyAlignment="0" applyProtection="0"/>
    <xf numFmtId="0" fontId="58" fillId="86" borderId="47">
      <alignment horizontal="right" vertical="center"/>
    </xf>
    <xf numFmtId="0" fontId="62" fillId="84" borderId="45">
      <alignment horizontal="right" vertical="center"/>
    </xf>
    <xf numFmtId="4" fontId="58" fillId="84" borderId="45">
      <alignment horizontal="right" vertical="center"/>
    </xf>
    <xf numFmtId="4" fontId="58" fillId="86" borderId="45">
      <alignment horizontal="right" vertical="center"/>
    </xf>
    <xf numFmtId="49" fontId="60" fillId="0" borderId="46" applyNumberFormat="0" applyFont="0" applyFill="0" applyBorder="0" applyProtection="0">
      <alignment horizontal="left" vertical="center" indent="5"/>
    </xf>
    <xf numFmtId="4" fontId="60" fillId="0" borderId="45" applyFill="0" applyBorder="0" applyProtection="0">
      <alignment horizontal="right" vertical="center"/>
    </xf>
    <xf numFmtId="4" fontId="58" fillId="84" borderId="45">
      <alignment horizontal="right" vertical="center"/>
    </xf>
    <xf numFmtId="0" fontId="8" fillId="0" borderId="0"/>
    <xf numFmtId="0" fontId="78" fillId="93" borderId="38" applyNumberFormat="0" applyAlignment="0" applyProtection="0"/>
    <xf numFmtId="0" fontId="71" fillId="93" borderId="38" applyNumberFormat="0" applyAlignment="0" applyProtection="0"/>
    <xf numFmtId="0" fontId="67" fillId="43" borderId="38" applyNumberFormat="0" applyAlignment="0" applyProtection="0"/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23" fillId="43" borderId="7" applyNumberFormat="0" applyAlignment="0" applyProtection="0"/>
    <xf numFmtId="0" fontId="67" fillId="43" borderId="38" applyNumberFormat="0" applyAlignment="0" applyProtection="0"/>
    <xf numFmtId="0" fontId="68" fillId="43" borderId="38" applyNumberFormat="0" applyAlignment="0" applyProtection="0"/>
    <xf numFmtId="0" fontId="71" fillId="93" borderId="38" applyNumberFormat="0" applyAlignment="0" applyProtection="0"/>
    <xf numFmtId="0" fontId="17" fillId="0" borderId="39" applyNumberFormat="0" applyFill="0" applyAlignment="0" applyProtection="0"/>
    <xf numFmtId="0" fontId="78" fillId="93" borderId="38" applyNumberFormat="0" applyAlignment="0" applyProtection="0"/>
    <xf numFmtId="0" fontId="64" fillId="47" borderId="44" applyNumberFormat="0" applyFont="0" applyAlignment="0" applyProtection="0"/>
    <xf numFmtId="0" fontId="8" fillId="47" borderId="44" applyNumberFormat="0" applyFont="0" applyAlignment="0" applyProtection="0"/>
    <xf numFmtId="0" fontId="82" fillId="43" borderId="7" applyNumberFormat="0" applyAlignment="0" applyProtection="0"/>
    <xf numFmtId="0" fontId="85" fillId="0" borderId="39" applyNumberFormat="0" applyFill="0" applyAlignment="0" applyProtection="0"/>
    <xf numFmtId="0" fontId="68" fillId="43" borderId="38" applyNumberFormat="0" applyAlignment="0" applyProtection="0"/>
    <xf numFmtId="0" fontId="78" fillId="93" borderId="38" applyNumberFormat="0" applyAlignment="0" applyProtection="0"/>
    <xf numFmtId="0" fontId="64" fillId="47" borderId="44" applyNumberFormat="0" applyFont="0" applyAlignment="0" applyProtection="0"/>
    <xf numFmtId="0" fontId="82" fillId="43" borderId="7" applyNumberFormat="0" applyAlignment="0" applyProtection="0"/>
    <xf numFmtId="0" fontId="85" fillId="0" borderId="39" applyNumberFormat="0" applyFill="0" applyAlignment="0" applyProtection="0"/>
    <xf numFmtId="0" fontId="58" fillId="86" borderId="33">
      <alignment horizontal="right" vertical="center"/>
    </xf>
    <xf numFmtId="4" fontId="58" fillId="86" borderId="33">
      <alignment horizontal="right" vertical="center"/>
    </xf>
    <xf numFmtId="0" fontId="58" fillId="86" borderId="34">
      <alignment horizontal="right" vertical="center"/>
    </xf>
    <xf numFmtId="4" fontId="58" fillId="86" borderId="34">
      <alignment horizontal="right" vertical="center"/>
    </xf>
    <xf numFmtId="0" fontId="68" fillId="43" borderId="38" applyNumberFormat="0" applyAlignment="0" applyProtection="0"/>
    <xf numFmtId="0" fontId="60" fillId="86" borderId="37">
      <alignment horizontal="left" vertical="center" wrapText="1" indent="2"/>
    </xf>
    <xf numFmtId="0" fontId="60" fillId="0" borderId="37">
      <alignment horizontal="left" vertical="center" wrapText="1" indent="2"/>
    </xf>
    <xf numFmtId="0" fontId="60" fillId="84" borderId="33">
      <alignment horizontal="left" vertical="center"/>
    </xf>
    <xf numFmtId="0" fontId="78" fillId="93" borderId="38" applyNumberFormat="0" applyAlignment="0" applyProtection="0"/>
    <xf numFmtId="0" fontId="82" fillId="43" borderId="7" applyNumberFormat="0" applyAlignment="0" applyProtection="0"/>
    <xf numFmtId="0" fontId="85" fillId="0" borderId="39" applyNumberFormat="0" applyFill="0" applyAlignment="0" applyProtection="0"/>
    <xf numFmtId="49" fontId="60" fillId="0" borderId="33" applyNumberFormat="0" applyFont="0" applyFill="0" applyBorder="0" applyProtection="0">
      <alignment horizontal="left" vertical="center" indent="5"/>
    </xf>
    <xf numFmtId="0" fontId="23" fillId="43" borderId="7" applyNumberFormat="0" applyAlignment="0" applyProtection="0"/>
    <xf numFmtId="0" fontId="67" fillId="43" borderId="38" applyNumberFormat="0" applyAlignment="0" applyProtection="0"/>
    <xf numFmtId="0" fontId="17" fillId="0" borderId="39" applyNumberFormat="0" applyFill="0" applyAlignment="0" applyProtection="0"/>
    <xf numFmtId="49" fontId="60" fillId="0" borderId="45" applyNumberFormat="0" applyFont="0" applyFill="0" applyBorder="0" applyProtection="0">
      <alignment horizontal="left" vertical="center" indent="2"/>
    </xf>
    <xf numFmtId="0" fontId="58" fillId="84" borderId="45">
      <alignment horizontal="right" vertical="center"/>
    </xf>
    <xf numFmtId="4" fontId="58" fillId="84" borderId="45">
      <alignment horizontal="right" vertical="center"/>
    </xf>
    <xf numFmtId="0" fontId="62" fillId="84" borderId="45">
      <alignment horizontal="right" vertical="center"/>
    </xf>
    <xf numFmtId="4" fontId="62" fillId="84" borderId="45">
      <alignment horizontal="right" vertical="center"/>
    </xf>
    <xf numFmtId="0" fontId="58" fillId="86" borderId="45">
      <alignment horizontal="right" vertical="center"/>
    </xf>
    <xf numFmtId="4" fontId="58" fillId="86" borderId="45">
      <alignment horizontal="right" vertical="center"/>
    </xf>
    <xf numFmtId="0" fontId="58" fillId="86" borderId="45">
      <alignment horizontal="right" vertical="center"/>
    </xf>
    <xf numFmtId="4" fontId="58" fillId="86" borderId="45">
      <alignment horizontal="right" vertical="center"/>
    </xf>
    <xf numFmtId="0" fontId="71" fillId="93" borderId="38" applyNumberFormat="0" applyAlignment="0" applyProtection="0"/>
    <xf numFmtId="0" fontId="60" fillId="0" borderId="45">
      <alignment horizontal="right" vertical="center"/>
    </xf>
    <xf numFmtId="4" fontId="60" fillId="0" borderId="45">
      <alignment horizontal="right" vertical="center"/>
    </xf>
    <xf numFmtId="4" fontId="60" fillId="0" borderId="45" applyFill="0" applyBorder="0" applyProtection="0">
      <alignment horizontal="right" vertical="center"/>
    </xf>
    <xf numFmtId="49" fontId="59" fillId="0" borderId="45" applyNumberFormat="0" applyFill="0" applyBorder="0" applyProtection="0">
      <alignment horizontal="left" vertical="center"/>
    </xf>
    <xf numFmtId="0" fontId="60" fillId="0" borderId="45" applyNumberFormat="0" applyFill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60" fillId="85" borderId="45"/>
    <xf numFmtId="4" fontId="60" fillId="85" borderId="45"/>
    <xf numFmtId="4" fontId="58" fillId="86" borderId="45">
      <alignment horizontal="right" vertical="center"/>
    </xf>
    <xf numFmtId="0" fontId="60" fillId="85" borderId="45"/>
    <xf numFmtId="0" fontId="67" fillId="43" borderId="38" applyNumberFormat="0" applyAlignment="0" applyProtection="0"/>
    <xf numFmtId="0" fontId="58" fillId="84" borderId="45">
      <alignment horizontal="right" vertical="center"/>
    </xf>
    <xf numFmtId="0" fontId="60" fillId="0" borderId="45">
      <alignment horizontal="right" vertical="center"/>
    </xf>
    <xf numFmtId="0" fontId="85" fillId="0" borderId="39" applyNumberFormat="0" applyFill="0" applyAlignment="0" applyProtection="0"/>
    <xf numFmtId="0" fontId="60" fillId="84" borderId="46">
      <alignment horizontal="left" vertical="center"/>
    </xf>
    <xf numFmtId="0" fontId="78" fillId="93" borderId="38" applyNumberFormat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64" fillId="47" borderId="44" applyNumberFormat="0" applyFont="0" applyAlignment="0" applyProtection="0"/>
    <xf numFmtId="0" fontId="60" fillId="0" borderId="48">
      <alignment horizontal="left" vertical="center" wrapText="1" indent="2"/>
    </xf>
    <xf numFmtId="4" fontId="60" fillId="85" borderId="45"/>
    <xf numFmtId="49" fontId="59" fillId="0" borderId="45" applyNumberFormat="0" applyFill="0" applyBorder="0" applyProtection="0">
      <alignment horizontal="left" vertical="center"/>
    </xf>
    <xf numFmtId="0" fontId="60" fillId="0" borderId="45">
      <alignment horizontal="right" vertical="center"/>
    </xf>
    <xf numFmtId="4" fontId="58" fillId="86" borderId="47">
      <alignment horizontal="right" vertical="center"/>
    </xf>
    <xf numFmtId="4" fontId="58" fillId="86" borderId="45">
      <alignment horizontal="right" vertical="center"/>
    </xf>
    <xf numFmtId="4" fontId="58" fillId="86" borderId="45">
      <alignment horizontal="right" vertical="center"/>
    </xf>
    <xf numFmtId="0" fontId="62" fillId="84" borderId="45">
      <alignment horizontal="right" vertical="center"/>
    </xf>
    <xf numFmtId="0" fontId="58" fillId="84" borderId="45">
      <alignment horizontal="right" vertical="center"/>
    </xf>
    <xf numFmtId="49" fontId="60" fillId="0" borderId="45" applyNumberFormat="0" applyFont="0" applyFill="0" applyBorder="0" applyProtection="0">
      <alignment horizontal="left" vertical="center" indent="2"/>
    </xf>
    <xf numFmtId="0" fontId="78" fillId="93" borderId="38" applyNumberFormat="0" applyAlignment="0" applyProtection="0"/>
    <xf numFmtId="0" fontId="23" fillId="43" borderId="7" applyNumberFormat="0" applyAlignment="0" applyProtection="0"/>
    <xf numFmtId="49" fontId="60" fillId="0" borderId="45" applyNumberFormat="0" applyFont="0" applyFill="0" applyBorder="0" applyProtection="0">
      <alignment horizontal="left" vertical="center" indent="2"/>
    </xf>
    <xf numFmtId="0" fontId="71" fillId="93" borderId="38" applyNumberFormat="0" applyAlignment="0" applyProtection="0"/>
    <xf numFmtId="4" fontId="60" fillId="0" borderId="45" applyFill="0" applyBorder="0" applyProtection="0">
      <alignment horizontal="right" vertical="center"/>
    </xf>
    <xf numFmtId="0" fontId="68" fillId="43" borderId="38" applyNumberFormat="0" applyAlignment="0" applyProtection="0"/>
    <xf numFmtId="0" fontId="85" fillId="0" borderId="39" applyNumberFormat="0" applyFill="0" applyAlignment="0" applyProtection="0"/>
    <xf numFmtId="0" fontId="82" fillId="43" borderId="7" applyNumberFormat="0" applyAlignment="0" applyProtection="0"/>
    <xf numFmtId="0" fontId="60" fillId="0" borderId="45" applyNumberFormat="0" applyFill="0" applyAlignment="0" applyProtection="0"/>
    <xf numFmtId="4" fontId="60" fillId="0" borderId="45">
      <alignment horizontal="right" vertical="center"/>
    </xf>
    <xf numFmtId="0" fontId="60" fillId="0" borderId="45">
      <alignment horizontal="right" vertical="center"/>
    </xf>
    <xf numFmtId="0" fontId="78" fillId="93" borderId="38" applyNumberFormat="0" applyAlignment="0" applyProtection="0"/>
    <xf numFmtId="0" fontId="23" fillId="43" borderId="7" applyNumberFormat="0" applyAlignment="0" applyProtection="0"/>
    <xf numFmtId="0" fontId="67" fillId="43" borderId="38" applyNumberFormat="0" applyAlignment="0" applyProtection="0"/>
    <xf numFmtId="0" fontId="60" fillId="86" borderId="48">
      <alignment horizontal="left" vertical="center" wrapText="1" indent="2"/>
    </xf>
    <xf numFmtId="0" fontId="68" fillId="43" borderId="38" applyNumberFormat="0" applyAlignment="0" applyProtection="0"/>
    <xf numFmtId="0" fontId="68" fillId="43" borderId="38" applyNumberFormat="0" applyAlignment="0" applyProtection="0"/>
    <xf numFmtId="4" fontId="58" fillId="86" borderId="46">
      <alignment horizontal="right" vertical="center"/>
    </xf>
    <xf numFmtId="0" fontId="58" fillId="86" borderId="46">
      <alignment horizontal="right" vertical="center"/>
    </xf>
    <xf numFmtId="0" fontId="58" fillId="86" borderId="45">
      <alignment horizontal="right" vertical="center"/>
    </xf>
    <xf numFmtId="4" fontId="62" fillId="84" borderId="45">
      <alignment horizontal="right" vertical="center"/>
    </xf>
    <xf numFmtId="0" fontId="71" fillId="93" borderId="38" applyNumberFormat="0" applyAlignment="0" applyProtection="0"/>
    <xf numFmtId="0" fontId="17" fillId="0" borderId="39" applyNumberFormat="0" applyFill="0" applyAlignment="0" applyProtection="0"/>
    <xf numFmtId="0" fontId="85" fillId="0" borderId="39" applyNumberFormat="0" applyFill="0" applyAlignment="0" applyProtection="0"/>
    <xf numFmtId="0" fontId="64" fillId="47" borderId="44" applyNumberFormat="0" applyFont="0" applyAlignment="0" applyProtection="0"/>
    <xf numFmtId="0" fontId="78" fillId="93" borderId="38" applyNumberFormat="0" applyAlignment="0" applyProtection="0"/>
    <xf numFmtId="49" fontId="59" fillId="0" borderId="45" applyNumberFormat="0" applyFill="0" applyBorder="0" applyProtection="0">
      <alignment horizontal="left" vertical="center"/>
    </xf>
    <xf numFmtId="0" fontId="60" fillId="86" borderId="48">
      <alignment horizontal="left" vertical="center" wrapText="1" indent="2"/>
    </xf>
    <xf numFmtId="0" fontId="68" fillId="43" borderId="38" applyNumberFormat="0" applyAlignment="0" applyProtection="0"/>
    <xf numFmtId="0" fontId="60" fillId="0" borderId="48">
      <alignment horizontal="left" vertical="center" wrapText="1" indent="2"/>
    </xf>
    <xf numFmtId="0" fontId="64" fillId="47" borderId="44" applyNumberFormat="0" applyFont="0" applyAlignment="0" applyProtection="0"/>
    <xf numFmtId="0" fontId="8" fillId="47" borderId="44" applyNumberFormat="0" applyFont="0" applyAlignment="0" applyProtection="0"/>
    <xf numFmtId="0" fontId="82" fillId="43" borderId="7" applyNumberFormat="0" applyAlignment="0" applyProtection="0"/>
    <xf numFmtId="0" fontId="85" fillId="0" borderId="39" applyNumberFormat="0" applyFill="0" applyAlignment="0" applyProtection="0"/>
    <xf numFmtId="4" fontId="60" fillId="85" borderId="45"/>
    <xf numFmtId="0" fontId="58" fillId="86" borderId="45">
      <alignment horizontal="right" vertical="center"/>
    </xf>
    <xf numFmtId="0" fontId="85" fillId="0" borderId="39" applyNumberFormat="0" applyFill="0" applyAlignment="0" applyProtection="0"/>
    <xf numFmtId="4" fontId="58" fillId="86" borderId="47">
      <alignment horizontal="right" vertical="center"/>
    </xf>
    <xf numFmtId="0" fontId="67" fillId="43" borderId="38" applyNumberFormat="0" applyAlignment="0" applyProtection="0"/>
    <xf numFmtId="0" fontId="58" fillId="86" borderId="46">
      <alignment horizontal="right" vertical="center"/>
    </xf>
    <xf numFmtId="0" fontId="68" fillId="43" borderId="38" applyNumberFormat="0" applyAlignment="0" applyProtection="0"/>
    <xf numFmtId="0" fontId="17" fillId="0" borderId="39" applyNumberFormat="0" applyFill="0" applyAlignment="0" applyProtection="0"/>
    <xf numFmtId="0" fontId="64" fillId="47" borderId="44" applyNumberFormat="0" applyFont="0" applyAlignment="0" applyProtection="0"/>
    <xf numFmtId="4" fontId="58" fillId="86" borderId="46">
      <alignment horizontal="right" vertical="center"/>
    </xf>
    <xf numFmtId="0" fontId="60" fillId="86" borderId="48">
      <alignment horizontal="left" vertical="center" wrapText="1" indent="2"/>
    </xf>
    <xf numFmtId="0" fontId="60" fillId="85" borderId="45"/>
    <xf numFmtId="176" fontId="60" fillId="99" borderId="45" applyNumberFormat="0" applyFont="0" applyBorder="0" applyAlignment="0" applyProtection="0">
      <alignment horizontal="right" vertical="center"/>
    </xf>
    <xf numFmtId="0" fontId="60" fillId="0" borderId="45" applyNumberFormat="0" applyFill="0" applyAlignment="0" applyProtection="0"/>
    <xf numFmtId="4" fontId="60" fillId="0" borderId="45" applyFill="0" applyBorder="0" applyProtection="0">
      <alignment horizontal="right" vertical="center"/>
    </xf>
    <xf numFmtId="4" fontId="58" fillId="84" borderId="45">
      <alignment horizontal="right" vertical="center"/>
    </xf>
    <xf numFmtId="0" fontId="17" fillId="0" borderId="39" applyNumberFormat="0" applyFill="0" applyAlignment="0" applyProtection="0"/>
    <xf numFmtId="49" fontId="59" fillId="0" borderId="45" applyNumberFormat="0" applyFill="0" applyBorder="0" applyProtection="0">
      <alignment horizontal="left" vertical="center"/>
    </xf>
    <xf numFmtId="49" fontId="60" fillId="0" borderId="46" applyNumberFormat="0" applyFont="0" applyFill="0" applyBorder="0" applyProtection="0">
      <alignment horizontal="left" vertical="center" indent="5"/>
    </xf>
    <xf numFmtId="0" fontId="60" fillId="84" borderId="46">
      <alignment horizontal="left" vertical="center"/>
    </xf>
    <xf numFmtId="0" fontId="68" fillId="43" borderId="38" applyNumberFormat="0" applyAlignment="0" applyProtection="0"/>
    <xf numFmtId="4" fontId="58" fillId="86" borderId="47">
      <alignment horizontal="right" vertical="center"/>
    </xf>
    <xf numFmtId="0" fontId="78" fillId="93" borderId="38" applyNumberFormat="0" applyAlignment="0" applyProtection="0"/>
    <xf numFmtId="0" fontId="78" fillId="93" borderId="38" applyNumberFormat="0" applyAlignment="0" applyProtection="0"/>
    <xf numFmtId="0" fontId="64" fillId="47" borderId="44" applyNumberFormat="0" applyFont="0" applyAlignment="0" applyProtection="0"/>
    <xf numFmtId="0" fontId="82" fillId="43" borderId="7" applyNumberFormat="0" applyAlignment="0" applyProtection="0"/>
    <xf numFmtId="0" fontId="85" fillId="0" borderId="39" applyNumberFormat="0" applyFill="0" applyAlignment="0" applyProtection="0"/>
    <xf numFmtId="0" fontId="58" fillId="86" borderId="45">
      <alignment horizontal="right" vertical="center"/>
    </xf>
    <xf numFmtId="0" fontId="8" fillId="47" borderId="44" applyNumberFormat="0" applyFont="0" applyAlignment="0" applyProtection="0"/>
    <xf numFmtId="4" fontId="60" fillId="0" borderId="45">
      <alignment horizontal="right" vertical="center"/>
    </xf>
    <xf numFmtId="0" fontId="85" fillId="0" borderId="39" applyNumberFormat="0" applyFill="0" applyAlignment="0" applyProtection="0"/>
    <xf numFmtId="0" fontId="58" fillId="86" borderId="45">
      <alignment horizontal="right" vertical="center"/>
    </xf>
    <xf numFmtId="0" fontId="58" fillId="86" borderId="45">
      <alignment horizontal="right" vertical="center"/>
    </xf>
    <xf numFmtId="4" fontId="62" fillId="84" borderId="45">
      <alignment horizontal="right" vertical="center"/>
    </xf>
    <xf numFmtId="0" fontId="58" fillId="84" borderId="45">
      <alignment horizontal="right" vertical="center"/>
    </xf>
    <xf numFmtId="4" fontId="58" fillId="84" borderId="45">
      <alignment horizontal="right" vertical="center"/>
    </xf>
    <xf numFmtId="0" fontId="62" fillId="84" borderId="45">
      <alignment horizontal="right" vertical="center"/>
    </xf>
    <xf numFmtId="4" fontId="62" fillId="84" borderId="45">
      <alignment horizontal="right" vertical="center"/>
    </xf>
    <xf numFmtId="0" fontId="58" fillId="86" borderId="45">
      <alignment horizontal="right" vertical="center"/>
    </xf>
    <xf numFmtId="4" fontId="58" fillId="86" borderId="45">
      <alignment horizontal="right" vertical="center"/>
    </xf>
    <xf numFmtId="0" fontId="58" fillId="86" borderId="45">
      <alignment horizontal="right" vertical="center"/>
    </xf>
    <xf numFmtId="4" fontId="58" fillId="86" borderId="45">
      <alignment horizontal="right" vertical="center"/>
    </xf>
    <xf numFmtId="0" fontId="58" fillId="86" borderId="46">
      <alignment horizontal="right" vertical="center"/>
    </xf>
    <xf numFmtId="4" fontId="58" fillId="86" borderId="46">
      <alignment horizontal="right" vertical="center"/>
    </xf>
    <xf numFmtId="0" fontId="58" fillId="86" borderId="47">
      <alignment horizontal="right" vertical="center"/>
    </xf>
    <xf numFmtId="4" fontId="58" fillId="86" borderId="47">
      <alignment horizontal="right" vertical="center"/>
    </xf>
    <xf numFmtId="0" fontId="68" fillId="43" borderId="38" applyNumberFormat="0" applyAlignment="0" applyProtection="0"/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60" fillId="84" borderId="46">
      <alignment horizontal="left" vertical="center"/>
    </xf>
    <xf numFmtId="0" fontId="78" fillId="93" borderId="38" applyNumberFormat="0" applyAlignment="0" applyProtection="0"/>
    <xf numFmtId="0" fontId="60" fillId="0" borderId="45">
      <alignment horizontal="right" vertical="center"/>
    </xf>
    <xf numFmtId="4" fontId="60" fillId="0" borderId="45">
      <alignment horizontal="right" vertical="center"/>
    </xf>
    <xf numFmtId="0" fontId="60" fillId="0" borderId="45" applyNumberFormat="0" applyFill="0" applyAlignment="0" applyProtection="0"/>
    <xf numFmtId="0" fontId="82" fillId="43" borderId="7" applyNumberFormat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60" fillId="85" borderId="45"/>
    <xf numFmtId="4" fontId="60" fillId="85" borderId="45"/>
    <xf numFmtId="0" fontId="85" fillId="0" borderId="39" applyNumberFormat="0" applyFill="0" applyAlignment="0" applyProtection="0"/>
    <xf numFmtId="0" fontId="8" fillId="47" borderId="44" applyNumberFormat="0" applyFont="0" applyAlignment="0" applyProtection="0"/>
    <xf numFmtId="0" fontId="64" fillId="47" borderId="44" applyNumberFormat="0" applyFont="0" applyAlignment="0" applyProtection="0"/>
    <xf numFmtId="0" fontId="60" fillId="0" borderId="45" applyNumberFormat="0" applyFill="0" applyAlignment="0" applyProtection="0"/>
    <xf numFmtId="0" fontId="17" fillId="0" borderId="39" applyNumberFormat="0" applyFill="0" applyAlignment="0" applyProtection="0"/>
    <xf numFmtId="0" fontId="85" fillId="0" borderId="39" applyNumberFormat="0" applyFill="0" applyAlignment="0" applyProtection="0"/>
    <xf numFmtId="0" fontId="71" fillId="93" borderId="38" applyNumberFormat="0" applyAlignment="0" applyProtection="0"/>
    <xf numFmtId="0" fontId="68" fillId="43" borderId="38" applyNumberFormat="0" applyAlignment="0" applyProtection="0"/>
    <xf numFmtId="4" fontId="62" fillId="84" borderId="45">
      <alignment horizontal="right" vertical="center"/>
    </xf>
    <xf numFmtId="0" fontId="58" fillId="84" borderId="45">
      <alignment horizontal="right" vertical="center"/>
    </xf>
    <xf numFmtId="176" fontId="60" fillId="99" borderId="45" applyNumberFormat="0" applyFont="0" applyBorder="0" applyAlignment="0" applyProtection="0">
      <alignment horizontal="right" vertical="center"/>
    </xf>
    <xf numFmtId="0" fontId="17" fillId="0" borderId="39" applyNumberFormat="0" applyFill="0" applyAlignment="0" applyProtection="0"/>
    <xf numFmtId="49" fontId="60" fillId="0" borderId="45" applyNumberFormat="0" applyFont="0" applyFill="0" applyBorder="0" applyProtection="0">
      <alignment horizontal="left" vertical="center" indent="2"/>
    </xf>
    <xf numFmtId="49" fontId="60" fillId="0" borderId="46" applyNumberFormat="0" applyFont="0" applyFill="0" applyBorder="0" applyProtection="0">
      <alignment horizontal="left" vertical="center" indent="5"/>
    </xf>
    <xf numFmtId="49" fontId="60" fillId="0" borderId="45" applyNumberFormat="0" applyFont="0" applyFill="0" applyBorder="0" applyProtection="0">
      <alignment horizontal="left" vertical="center" indent="2"/>
    </xf>
    <xf numFmtId="4" fontId="60" fillId="0" borderId="45" applyFill="0" applyBorder="0" applyProtection="0">
      <alignment horizontal="right" vertical="center"/>
    </xf>
    <xf numFmtId="49" fontId="59" fillId="0" borderId="45" applyNumberFormat="0" applyFill="0" applyBorder="0" applyProtection="0">
      <alignment horizontal="left" vertical="center"/>
    </xf>
    <xf numFmtId="0" fontId="60" fillId="0" borderId="48">
      <alignment horizontal="left" vertical="center" wrapText="1" indent="2"/>
    </xf>
    <xf numFmtId="0" fontId="82" fillId="43" borderId="7" applyNumberFormat="0" applyAlignment="0" applyProtection="0"/>
    <xf numFmtId="0" fontId="58" fillId="86" borderId="47">
      <alignment horizontal="right" vertical="center"/>
    </xf>
    <xf numFmtId="0" fontId="71" fillId="93" borderId="38" applyNumberFormat="0" applyAlignment="0" applyProtection="0"/>
    <xf numFmtId="0" fontId="58" fillId="86" borderId="47">
      <alignment horizontal="right" vertical="center"/>
    </xf>
    <xf numFmtId="4" fontId="58" fillId="86" borderId="45">
      <alignment horizontal="right" vertical="center"/>
    </xf>
    <xf numFmtId="0" fontId="58" fillId="86" borderId="45">
      <alignment horizontal="right" vertical="center"/>
    </xf>
    <xf numFmtId="0" fontId="23" fillId="43" borderId="7" applyNumberFormat="0" applyAlignment="0" applyProtection="0"/>
    <xf numFmtId="0" fontId="67" fillId="43" borderId="38" applyNumberFormat="0" applyAlignment="0" applyProtection="0"/>
    <xf numFmtId="0" fontId="17" fillId="0" borderId="39" applyNumberFormat="0" applyFill="0" applyAlignment="0" applyProtection="0"/>
    <xf numFmtId="0" fontId="60" fillId="85" borderId="45"/>
    <xf numFmtId="4" fontId="60" fillId="85" borderId="45"/>
    <xf numFmtId="4" fontId="58" fillId="86" borderId="45">
      <alignment horizontal="right" vertical="center"/>
    </xf>
    <xf numFmtId="0" fontId="62" fillId="84" borderId="45">
      <alignment horizontal="right" vertical="center"/>
    </xf>
    <xf numFmtId="0" fontId="71" fillId="93" borderId="38" applyNumberFormat="0" applyAlignment="0" applyProtection="0"/>
    <xf numFmtId="0" fontId="68" fillId="43" borderId="38" applyNumberFormat="0" applyAlignment="0" applyProtection="0"/>
    <xf numFmtId="4" fontId="60" fillId="0" borderId="45">
      <alignment horizontal="right" vertical="center"/>
    </xf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82" fillId="43" borderId="7" applyNumberFormat="0" applyAlignment="0" applyProtection="0"/>
    <xf numFmtId="0" fontId="78" fillId="93" borderId="38" applyNumberFormat="0" applyAlignment="0" applyProtection="0"/>
    <xf numFmtId="0" fontId="67" fillId="43" borderId="38" applyNumberFormat="0" applyAlignment="0" applyProtection="0"/>
    <xf numFmtId="0" fontId="23" fillId="43" borderId="7" applyNumberFormat="0" applyAlignment="0" applyProtection="0"/>
    <xf numFmtId="0" fontId="58" fillId="86" borderId="47">
      <alignment horizontal="right" vertical="center"/>
    </xf>
    <xf numFmtId="0" fontId="62" fillId="84" borderId="45">
      <alignment horizontal="right" vertical="center"/>
    </xf>
    <xf numFmtId="4" fontId="58" fillId="84" borderId="45">
      <alignment horizontal="right" vertical="center"/>
    </xf>
    <xf numFmtId="4" fontId="58" fillId="86" borderId="45">
      <alignment horizontal="right" vertical="center"/>
    </xf>
    <xf numFmtId="49" fontId="60" fillId="0" borderId="46" applyNumberFormat="0" applyFont="0" applyFill="0" applyBorder="0" applyProtection="0">
      <alignment horizontal="left" vertical="center" indent="5"/>
    </xf>
    <xf numFmtId="4" fontId="60" fillId="0" borderId="45" applyFill="0" applyBorder="0" applyProtection="0">
      <alignment horizontal="right" vertical="center"/>
    </xf>
    <xf numFmtId="4" fontId="58" fillId="84" borderId="45">
      <alignment horizontal="right" vertical="center"/>
    </xf>
    <xf numFmtId="0" fontId="78" fillId="93" borderId="38" applyNumberFormat="0" applyAlignment="0" applyProtection="0"/>
    <xf numFmtId="0" fontId="71" fillId="93" borderId="38" applyNumberFormat="0" applyAlignment="0" applyProtection="0"/>
    <xf numFmtId="0" fontId="67" fillId="43" borderId="38" applyNumberFormat="0" applyAlignment="0" applyProtection="0"/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60" fillId="86" borderId="48">
      <alignment horizontal="left" vertical="center" wrapText="1" indent="2"/>
    </xf>
    <xf numFmtId="0" fontId="1" fillId="0" borderId="0"/>
    <xf numFmtId="0" fontId="60" fillId="0" borderId="45">
      <alignment horizontal="right" vertical="center"/>
    </xf>
    <xf numFmtId="4" fontId="58" fillId="86" borderId="47">
      <alignment horizontal="right" vertical="center"/>
    </xf>
    <xf numFmtId="0" fontId="60" fillId="0" borderId="45" applyNumberFormat="0" applyFill="0" applyAlignment="0" applyProtection="0"/>
    <xf numFmtId="0" fontId="58" fillId="86" borderId="45">
      <alignment horizontal="right" vertical="center"/>
    </xf>
    <xf numFmtId="4" fontId="58" fillId="86" borderId="47">
      <alignment horizontal="right" vertical="center"/>
    </xf>
    <xf numFmtId="0" fontId="60" fillId="85" borderId="45"/>
    <xf numFmtId="0" fontId="64" fillId="47" borderId="44" applyNumberFormat="0" applyFont="0" applyAlignment="0" applyProtection="0"/>
    <xf numFmtId="0" fontId="60" fillId="86" borderId="48">
      <alignment horizontal="left" vertical="center" wrapText="1" indent="2"/>
    </xf>
    <xf numFmtId="0" fontId="60" fillId="85" borderId="45"/>
    <xf numFmtId="0" fontId="40" fillId="56" borderId="17" applyNumberFormat="0" applyAlignment="0" applyProtection="0"/>
    <xf numFmtId="0" fontId="67" fillId="43" borderId="38" applyNumberFormat="0" applyAlignment="0" applyProtection="0"/>
    <xf numFmtId="0" fontId="23" fillId="43" borderId="7" applyNumberFormat="0" applyAlignment="0" applyProtection="0"/>
    <xf numFmtId="0" fontId="8" fillId="47" borderId="44" applyNumberFormat="0" applyFont="0" applyAlignment="0" applyProtection="0"/>
    <xf numFmtId="4" fontId="60" fillId="0" borderId="45">
      <alignment horizontal="right" vertical="center"/>
    </xf>
    <xf numFmtId="0" fontId="85" fillId="0" borderId="39" applyNumberFormat="0" applyFill="0" applyAlignment="0" applyProtection="0"/>
    <xf numFmtId="0" fontId="60" fillId="86" borderId="48">
      <alignment horizontal="left" vertical="center" wrapText="1" indent="2"/>
    </xf>
    <xf numFmtId="0" fontId="78" fillId="93" borderId="38" applyNumberFormat="0" applyAlignment="0" applyProtection="0"/>
    <xf numFmtId="0" fontId="58" fillId="86" borderId="45">
      <alignment horizontal="right" vertical="center"/>
    </xf>
    <xf numFmtId="0" fontId="85" fillId="0" borderId="39" applyNumberFormat="0" applyFill="0" applyAlignment="0" applyProtection="0"/>
    <xf numFmtId="0" fontId="71" fillId="93" borderId="38" applyNumberFormat="0" applyAlignment="0" applyProtection="0"/>
    <xf numFmtId="4" fontId="60" fillId="0" borderId="45" applyFill="0" applyBorder="0" applyProtection="0">
      <alignment horizontal="right" vertical="center"/>
    </xf>
    <xf numFmtId="0" fontId="68" fillId="43" borderId="38" applyNumberFormat="0" applyAlignment="0" applyProtection="0"/>
    <xf numFmtId="0" fontId="78" fillId="93" borderId="38" applyNumberFormat="0" applyAlignment="0" applyProtection="0"/>
    <xf numFmtId="0" fontId="60" fillId="0" borderId="48">
      <alignment horizontal="left" vertical="center" wrapText="1" indent="2"/>
    </xf>
    <xf numFmtId="4" fontId="58" fillId="84" borderId="45">
      <alignment horizontal="right" vertical="center"/>
    </xf>
    <xf numFmtId="0" fontId="78" fillId="93" borderId="38" applyNumberFormat="0" applyAlignment="0" applyProtection="0"/>
    <xf numFmtId="0" fontId="60" fillId="85" borderId="45"/>
    <xf numFmtId="0" fontId="60" fillId="0" borderId="48">
      <alignment horizontal="left" vertical="center" wrapText="1" indent="2"/>
    </xf>
    <xf numFmtId="49" fontId="60" fillId="0" borderId="46" applyNumberFormat="0" applyFont="0" applyFill="0" applyBorder="0" applyProtection="0">
      <alignment horizontal="left" vertical="center" indent="5"/>
    </xf>
    <xf numFmtId="0" fontId="64" fillId="47" borderId="44" applyNumberFormat="0" applyFont="0" applyAlignment="0" applyProtection="0"/>
    <xf numFmtId="0" fontId="62" fillId="84" borderId="45">
      <alignment horizontal="right" vertical="center"/>
    </xf>
    <xf numFmtId="4" fontId="58" fillId="86" borderId="47">
      <alignment horizontal="right" vertical="center"/>
    </xf>
    <xf numFmtId="0" fontId="78" fillId="93" borderId="38" applyNumberFormat="0" applyAlignment="0" applyProtection="0"/>
    <xf numFmtId="49" fontId="60" fillId="0" borderId="45" applyNumberFormat="0" applyFont="0" applyFill="0" applyBorder="0" applyProtection="0">
      <alignment horizontal="left" vertical="center" indent="2"/>
    </xf>
    <xf numFmtId="0" fontId="60" fillId="0" borderId="48">
      <alignment horizontal="left" vertical="center" wrapText="1" indent="2"/>
    </xf>
    <xf numFmtId="4" fontId="60" fillId="0" borderId="45">
      <alignment horizontal="right" vertical="center"/>
    </xf>
    <xf numFmtId="4" fontId="58" fillId="84" borderId="45">
      <alignment horizontal="right" vertical="center"/>
    </xf>
    <xf numFmtId="4" fontId="60" fillId="0" borderId="45">
      <alignment horizontal="right" vertical="center"/>
    </xf>
    <xf numFmtId="0" fontId="8" fillId="47" borderId="44" applyNumberFormat="0" applyFont="0" applyAlignment="0" applyProtection="0"/>
    <xf numFmtId="0" fontId="58" fillId="86" borderId="45">
      <alignment horizontal="right" vertical="center"/>
    </xf>
    <xf numFmtId="0" fontId="68" fillId="43" borderId="38" applyNumberFormat="0" applyAlignment="0" applyProtection="0"/>
    <xf numFmtId="0" fontId="82" fillId="43" borderId="7" applyNumberFormat="0" applyAlignment="0" applyProtection="0"/>
    <xf numFmtId="0" fontId="17" fillId="0" borderId="39" applyNumberFormat="0" applyFill="0" applyAlignment="0" applyProtection="0"/>
    <xf numFmtId="0" fontId="58" fillId="86" borderId="45">
      <alignment horizontal="right" vertical="center"/>
    </xf>
    <xf numFmtId="0" fontId="78" fillId="93" borderId="38" applyNumberFormat="0" applyAlignment="0" applyProtection="0"/>
    <xf numFmtId="0" fontId="60" fillId="0" borderId="48">
      <alignment horizontal="left" vertical="center" wrapText="1" indent="2"/>
    </xf>
    <xf numFmtId="0" fontId="17" fillId="0" borderId="39" applyNumberFormat="0" applyFill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60" fillId="84" borderId="46">
      <alignment horizontal="left" vertical="center"/>
    </xf>
    <xf numFmtId="0" fontId="30" fillId="0" borderId="0" applyNumberFormat="0" applyFill="0" applyBorder="0" applyAlignment="0" applyProtection="0"/>
    <xf numFmtId="4" fontId="58" fillId="86" borderId="47">
      <alignment horizontal="right" vertical="center"/>
    </xf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4" fillId="47" borderId="44" applyNumberFormat="0" applyFont="0" applyAlignment="0" applyProtection="0"/>
    <xf numFmtId="0" fontId="85" fillId="0" borderId="39" applyNumberFormat="0" applyFill="0" applyAlignment="0" applyProtection="0"/>
    <xf numFmtId="0" fontId="82" fillId="43" borderId="7" applyNumberFormat="0" applyAlignment="0" applyProtection="0"/>
    <xf numFmtId="0" fontId="78" fillId="93" borderId="38" applyNumberFormat="0" applyAlignment="0" applyProtection="0"/>
    <xf numFmtId="4" fontId="60" fillId="0" borderId="45">
      <alignment horizontal="right" vertical="center"/>
    </xf>
    <xf numFmtId="0" fontId="43" fillId="0" borderId="0" applyNumberFormat="0" applyFill="0" applyBorder="0" applyAlignment="0" applyProtection="0"/>
    <xf numFmtId="0" fontId="85" fillId="0" borderId="39" applyNumberFormat="0" applyFill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8" fillId="47" borderId="44" applyNumberFormat="0" applyFont="0" applyAlignment="0" applyProtection="0"/>
    <xf numFmtId="0" fontId="60" fillId="0" borderId="48">
      <alignment horizontal="left" vertical="center" wrapText="1" indent="2"/>
    </xf>
    <xf numFmtId="0" fontId="1" fillId="72" borderId="0" applyNumberFormat="0" applyBorder="0" applyAlignment="0" applyProtection="0"/>
    <xf numFmtId="49" fontId="59" fillId="0" borderId="45" applyNumberFormat="0" applyFill="0" applyBorder="0" applyProtection="0">
      <alignment horizontal="left" vertical="center"/>
    </xf>
    <xf numFmtId="0" fontId="85" fillId="0" borderId="39" applyNumberFormat="0" applyFill="0" applyAlignment="0" applyProtection="0"/>
    <xf numFmtId="0" fontId="67" fillId="43" borderId="38" applyNumberFormat="0" applyAlignment="0" applyProtection="0"/>
    <xf numFmtId="0" fontId="60" fillId="0" borderId="45" applyNumberFormat="0" applyFill="0" applyAlignment="0" applyProtection="0"/>
    <xf numFmtId="4" fontId="60" fillId="0" borderId="45" applyFill="0" applyBorder="0" applyProtection="0">
      <alignment horizontal="right" vertical="center"/>
    </xf>
    <xf numFmtId="49" fontId="60" fillId="0" borderId="45" applyNumberFormat="0" applyFont="0" applyFill="0" applyBorder="0" applyProtection="0">
      <alignment horizontal="left" vertical="center" indent="2"/>
    </xf>
    <xf numFmtId="49" fontId="59" fillId="0" borderId="45" applyNumberFormat="0" applyFill="0" applyBorder="0" applyProtection="0">
      <alignment horizontal="left" vertical="center"/>
    </xf>
    <xf numFmtId="0" fontId="82" fillId="43" borderId="7" applyNumberFormat="0" applyAlignment="0" applyProtection="0"/>
    <xf numFmtId="4" fontId="58" fillId="86" borderId="45">
      <alignment horizontal="right" vertical="center"/>
    </xf>
    <xf numFmtId="4" fontId="62" fillId="84" borderId="45">
      <alignment horizontal="right" vertical="center"/>
    </xf>
    <xf numFmtId="4" fontId="58" fillId="84" borderId="45">
      <alignment horizontal="right" vertical="center"/>
    </xf>
    <xf numFmtId="0" fontId="44" fillId="62" borderId="0" applyNumberFormat="0" applyBorder="0" applyAlignment="0" applyProtection="0"/>
    <xf numFmtId="0" fontId="58" fillId="86" borderId="45">
      <alignment horizontal="right" vertical="center"/>
    </xf>
    <xf numFmtId="0" fontId="60" fillId="85" borderId="45"/>
    <xf numFmtId="4" fontId="58" fillId="86" borderId="45">
      <alignment horizontal="right" vertical="center"/>
    </xf>
    <xf numFmtId="0" fontId="78" fillId="93" borderId="38" applyNumberFormat="0" applyAlignment="0" applyProtection="0"/>
    <xf numFmtId="0" fontId="82" fillId="43" borderId="7" applyNumberFormat="0" applyAlignment="0" applyProtection="0"/>
    <xf numFmtId="0" fontId="17" fillId="0" borderId="39" applyNumberFormat="0" applyFill="0" applyAlignment="0" applyProtection="0"/>
    <xf numFmtId="0" fontId="58" fillId="84" borderId="45">
      <alignment horizontal="right" vertical="center"/>
    </xf>
    <xf numFmtId="0" fontId="71" fillId="93" borderId="38" applyNumberFormat="0" applyAlignment="0" applyProtection="0"/>
    <xf numFmtId="0" fontId="85" fillId="0" borderId="39" applyNumberFormat="0" applyFill="0" applyAlignment="0" applyProtection="0"/>
    <xf numFmtId="4" fontId="58" fillId="86" borderId="47">
      <alignment horizontal="right" vertical="center"/>
    </xf>
    <xf numFmtId="0" fontId="58" fillId="86" borderId="46">
      <alignment horizontal="right" vertical="center"/>
    </xf>
    <xf numFmtId="4" fontId="62" fillId="84" borderId="45">
      <alignment horizontal="right" vertical="center"/>
    </xf>
    <xf numFmtId="4" fontId="58" fillId="86" borderId="46">
      <alignment horizontal="right" vertical="center"/>
    </xf>
    <xf numFmtId="0" fontId="82" fillId="43" borderId="7" applyNumberFormat="0" applyAlignment="0" applyProtection="0"/>
    <xf numFmtId="4" fontId="60" fillId="85" borderId="45"/>
    <xf numFmtId="49" fontId="60" fillId="0" borderId="45" applyNumberFormat="0" applyFont="0" applyFill="0" applyBorder="0" applyProtection="0">
      <alignment horizontal="left" vertical="center" indent="2"/>
    </xf>
    <xf numFmtId="0" fontId="78" fillId="93" borderId="38" applyNumberFormat="0" applyAlignment="0" applyProtection="0"/>
    <xf numFmtId="4" fontId="58" fillId="86" borderId="46">
      <alignment horizontal="right" vertical="center"/>
    </xf>
    <xf numFmtId="0" fontId="58" fillId="86" borderId="46">
      <alignment horizontal="right" vertical="center"/>
    </xf>
    <xf numFmtId="4" fontId="60" fillId="85" borderId="45"/>
    <xf numFmtId="0" fontId="60" fillId="84" borderId="46">
      <alignment horizontal="left" vertical="center"/>
    </xf>
    <xf numFmtId="4" fontId="58" fillId="86" borderId="46">
      <alignment horizontal="right" vertical="center"/>
    </xf>
    <xf numFmtId="0" fontId="58" fillId="86" borderId="47">
      <alignment horizontal="right" vertical="center"/>
    </xf>
    <xf numFmtId="0" fontId="1" fillId="65" borderId="0" applyNumberFormat="0" applyBorder="0" applyAlignment="0" applyProtection="0"/>
    <xf numFmtId="0" fontId="62" fillId="84" borderId="45">
      <alignment horizontal="right" vertical="center"/>
    </xf>
    <xf numFmtId="0" fontId="58" fillId="84" borderId="45">
      <alignment horizontal="right" vertical="center"/>
    </xf>
    <xf numFmtId="0" fontId="78" fillId="93" borderId="38" applyNumberFormat="0" applyAlignment="0" applyProtection="0"/>
    <xf numFmtId="0" fontId="23" fillId="43" borderId="7" applyNumberFormat="0" applyAlignment="0" applyProtection="0"/>
    <xf numFmtId="0" fontId="60" fillId="0" borderId="45">
      <alignment horizontal="right" vertical="center"/>
    </xf>
    <xf numFmtId="0" fontId="67" fillId="43" borderId="38" applyNumberFormat="0" applyAlignment="0" applyProtection="0"/>
    <xf numFmtId="0" fontId="68" fillId="43" borderId="38" applyNumberFormat="0" applyAlignment="0" applyProtection="0"/>
    <xf numFmtId="4" fontId="62" fillId="84" borderId="45">
      <alignment horizontal="right" vertical="center"/>
    </xf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4" fontId="58" fillId="86" borderId="45">
      <alignment horizontal="right" vertical="center"/>
    </xf>
    <xf numFmtId="49" fontId="60" fillId="0" borderId="45" applyNumberFormat="0" applyFont="0" applyFill="0" applyBorder="0" applyProtection="0">
      <alignment horizontal="left" vertical="center" indent="2"/>
    </xf>
    <xf numFmtId="0" fontId="67" fillId="43" borderId="38" applyNumberFormat="0" applyAlignment="0" applyProtection="0"/>
    <xf numFmtId="0" fontId="85" fillId="0" borderId="39" applyNumberFormat="0" applyFill="0" applyAlignment="0" applyProtection="0"/>
    <xf numFmtId="0" fontId="23" fillId="43" borderId="7" applyNumberFormat="0" applyAlignment="0" applyProtection="0"/>
    <xf numFmtId="0" fontId="44" fillId="82" borderId="0" applyNumberFormat="0" applyBorder="0" applyAlignment="0" applyProtection="0"/>
    <xf numFmtId="0" fontId="68" fillId="43" borderId="38" applyNumberFormat="0" applyAlignment="0" applyProtection="0"/>
    <xf numFmtId="4" fontId="60" fillId="0" borderId="45" applyFill="0" applyBorder="0" applyProtection="0">
      <alignment horizontal="right" vertical="center"/>
    </xf>
    <xf numFmtId="0" fontId="17" fillId="0" borderId="39" applyNumberFormat="0" applyFill="0" applyAlignment="0" applyProtection="0"/>
    <xf numFmtId="49" fontId="60" fillId="0" borderId="45" applyNumberFormat="0" applyFont="0" applyFill="0" applyBorder="0" applyProtection="0">
      <alignment horizontal="left" vertical="center" indent="2"/>
    </xf>
    <xf numFmtId="176" fontId="60" fillId="99" borderId="45" applyNumberFormat="0" applyFont="0" applyBorder="0" applyAlignment="0" applyProtection="0">
      <alignment horizontal="right" vertical="center"/>
    </xf>
    <xf numFmtId="4" fontId="62" fillId="84" borderId="45">
      <alignment horizontal="right" vertical="center"/>
    </xf>
    <xf numFmtId="0" fontId="58" fillId="84" borderId="45">
      <alignment horizontal="right" vertical="center"/>
    </xf>
    <xf numFmtId="0" fontId="44" fillId="82" borderId="0" applyNumberFormat="0" applyBorder="0" applyAlignment="0" applyProtection="0"/>
    <xf numFmtId="49" fontId="60" fillId="0" borderId="45" applyNumberFormat="0" applyFont="0" applyFill="0" applyBorder="0" applyProtection="0">
      <alignment horizontal="left" vertical="center" indent="2"/>
    </xf>
    <xf numFmtId="0" fontId="58" fillId="86" borderId="45">
      <alignment horizontal="right" vertical="center"/>
    </xf>
    <xf numFmtId="0" fontId="60" fillId="0" borderId="48">
      <alignment horizontal="left" vertical="center" wrapText="1" indent="2"/>
    </xf>
    <xf numFmtId="0" fontId="85" fillId="0" borderId="39" applyNumberFormat="0" applyFill="0" applyAlignment="0" applyProtection="0"/>
    <xf numFmtId="0" fontId="1" fillId="72" borderId="0" applyNumberFormat="0" applyBorder="0" applyAlignment="0" applyProtection="0"/>
    <xf numFmtId="0" fontId="60" fillId="86" borderId="48">
      <alignment horizontal="left" vertical="center" wrapText="1" indent="2"/>
    </xf>
    <xf numFmtId="4" fontId="58" fillId="86" borderId="45">
      <alignment horizontal="right" vertical="center"/>
    </xf>
    <xf numFmtId="0" fontId="68" fillId="43" borderId="38" applyNumberFormat="0" applyAlignment="0" applyProtection="0"/>
    <xf numFmtId="0" fontId="85" fillId="0" borderId="39" applyNumberFormat="0" applyFill="0" applyAlignment="0" applyProtection="0"/>
    <xf numFmtId="0" fontId="17" fillId="0" borderId="39" applyNumberFormat="0" applyFill="0" applyAlignment="0" applyProtection="0"/>
    <xf numFmtId="4" fontId="58" fillId="86" borderId="45">
      <alignment horizontal="right" vertical="center"/>
    </xf>
    <xf numFmtId="4" fontId="58" fillId="86" borderId="47">
      <alignment horizontal="right" vertical="center"/>
    </xf>
    <xf numFmtId="0" fontId="71" fillId="93" borderId="38" applyNumberFormat="0" applyAlignment="0" applyProtection="0"/>
    <xf numFmtId="4" fontId="58" fillId="86" borderId="45">
      <alignment horizontal="right" vertical="center"/>
    </xf>
    <xf numFmtId="49" fontId="60" fillId="0" borderId="45" applyNumberFormat="0" applyFont="0" applyFill="0" applyBorder="0" applyProtection="0">
      <alignment horizontal="left" vertical="center" indent="2"/>
    </xf>
    <xf numFmtId="0" fontId="44" fillId="74" borderId="0" applyNumberFormat="0" applyBorder="0" applyAlignment="0" applyProtection="0"/>
    <xf numFmtId="0" fontId="60" fillId="85" borderId="45"/>
    <xf numFmtId="0" fontId="40" fillId="56" borderId="17" applyNumberFormat="0" applyAlignment="0" applyProtection="0"/>
    <xf numFmtId="0" fontId="8" fillId="47" borderId="44" applyNumberFormat="0" applyFont="0" applyAlignment="0" applyProtection="0"/>
    <xf numFmtId="0" fontId="60" fillId="86" borderId="48">
      <alignment horizontal="left" vertical="center" wrapText="1" indent="2"/>
    </xf>
    <xf numFmtId="0" fontId="62" fillId="84" borderId="45">
      <alignment horizontal="right" vertical="center"/>
    </xf>
    <xf numFmtId="0" fontId="60" fillId="84" borderId="46">
      <alignment horizontal="left" vertical="center"/>
    </xf>
    <xf numFmtId="4" fontId="60" fillId="0" borderId="45" applyFill="0" applyBorder="0" applyProtection="0">
      <alignment horizontal="right" vertical="center"/>
    </xf>
    <xf numFmtId="0" fontId="85" fillId="0" borderId="39" applyNumberFormat="0" applyFill="0" applyAlignment="0" applyProtection="0"/>
    <xf numFmtId="0" fontId="17" fillId="0" borderId="39" applyNumberFormat="0" applyFill="0" applyAlignment="0" applyProtection="0"/>
    <xf numFmtId="0" fontId="58" fillId="86" borderId="46">
      <alignment horizontal="right" vertical="center"/>
    </xf>
    <xf numFmtId="0" fontId="85" fillId="0" borderId="39" applyNumberFormat="0" applyFill="0" applyAlignment="0" applyProtection="0"/>
    <xf numFmtId="0" fontId="78" fillId="93" borderId="38" applyNumberFormat="0" applyAlignment="0" applyProtection="0"/>
    <xf numFmtId="0" fontId="8" fillId="47" borderId="44" applyNumberFormat="0" applyFont="0" applyAlignment="0" applyProtection="0"/>
    <xf numFmtId="4" fontId="58" fillId="86" borderId="45">
      <alignment horizontal="right" vertical="center"/>
    </xf>
    <xf numFmtId="0" fontId="60" fillId="0" borderId="45">
      <alignment horizontal="right" vertical="center"/>
    </xf>
    <xf numFmtId="0" fontId="44" fillId="78" borderId="0" applyNumberFormat="0" applyBorder="0" applyAlignment="0" applyProtection="0"/>
    <xf numFmtId="0" fontId="60" fillId="86" borderId="48">
      <alignment horizontal="left" vertical="center" wrapText="1" indent="2"/>
    </xf>
    <xf numFmtId="0" fontId="17" fillId="0" borderId="39" applyNumberFormat="0" applyFill="0" applyAlignment="0" applyProtection="0"/>
    <xf numFmtId="4" fontId="58" fillId="86" borderId="45">
      <alignment horizontal="right" vertical="center"/>
    </xf>
    <xf numFmtId="0" fontId="64" fillId="47" borderId="44" applyNumberFormat="0" applyFont="0" applyAlignment="0" applyProtection="0"/>
    <xf numFmtId="49" fontId="59" fillId="0" borderId="45" applyNumberFormat="0" applyFill="0" applyBorder="0" applyProtection="0">
      <alignment horizontal="left" vertical="center"/>
    </xf>
    <xf numFmtId="4" fontId="58" fillId="84" borderId="45">
      <alignment horizontal="right" vertical="center"/>
    </xf>
    <xf numFmtId="0" fontId="58" fillId="86" borderId="45">
      <alignment horizontal="right" vertical="center"/>
    </xf>
    <xf numFmtId="0" fontId="40" fillId="56" borderId="17" applyNumberFormat="0" applyAlignment="0" applyProtection="0"/>
    <xf numFmtId="0" fontId="78" fillId="93" borderId="38" applyNumberFormat="0" applyAlignment="0" applyProtection="0"/>
    <xf numFmtId="0" fontId="64" fillId="47" borderId="44" applyNumberFormat="0" applyFont="0" applyAlignment="0" applyProtection="0"/>
    <xf numFmtId="0" fontId="64" fillId="47" borderId="44" applyNumberFormat="0" applyFont="0" applyAlignment="0" applyProtection="0"/>
    <xf numFmtId="4" fontId="58" fillId="86" borderId="47">
      <alignment horizontal="right" vertical="center"/>
    </xf>
    <xf numFmtId="0" fontId="58" fillId="86" borderId="47">
      <alignment horizontal="right" vertical="center"/>
    </xf>
    <xf numFmtId="49" fontId="60" fillId="0" borderId="46" applyNumberFormat="0" applyFont="0" applyFill="0" applyBorder="0" applyProtection="0">
      <alignment horizontal="left" vertical="center" indent="5"/>
    </xf>
    <xf numFmtId="0" fontId="17" fillId="0" borderId="39" applyNumberFormat="0" applyFill="0" applyAlignment="0" applyProtection="0"/>
    <xf numFmtId="0" fontId="68" fillId="43" borderId="38" applyNumberFormat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85" fillId="0" borderId="39" applyNumberFormat="0" applyFill="0" applyAlignment="0" applyProtection="0"/>
    <xf numFmtId="0" fontId="60" fillId="0" borderId="45" applyNumberFormat="0" applyFill="0" applyAlignment="0" applyProtection="0"/>
    <xf numFmtId="0" fontId="85" fillId="0" borderId="39" applyNumberFormat="0" applyFill="0" applyAlignment="0" applyProtection="0"/>
    <xf numFmtId="0" fontId="60" fillId="0" borderId="48">
      <alignment horizontal="left" vertical="center" wrapText="1" indent="2"/>
    </xf>
    <xf numFmtId="0" fontId="71" fillId="93" borderId="38" applyNumberFormat="0" applyAlignment="0" applyProtection="0"/>
    <xf numFmtId="0" fontId="64" fillId="47" borderId="44" applyNumberFormat="0" applyFont="0" applyAlignment="0" applyProtection="0"/>
    <xf numFmtId="49" fontId="59" fillId="0" borderId="45" applyNumberFormat="0" applyFill="0" applyBorder="0" applyProtection="0">
      <alignment horizontal="left" vertical="center"/>
    </xf>
    <xf numFmtId="4" fontId="60" fillId="85" borderId="45"/>
    <xf numFmtId="0" fontId="64" fillId="47" borderId="44" applyNumberFormat="0" applyFont="0" applyAlignment="0" applyProtection="0"/>
    <xf numFmtId="0" fontId="1" fillId="69" borderId="0" applyNumberFormat="0" applyBorder="0" applyAlignment="0" applyProtection="0"/>
    <xf numFmtId="0" fontId="67" fillId="43" borderId="38" applyNumberFormat="0" applyAlignment="0" applyProtection="0"/>
    <xf numFmtId="0" fontId="58" fillId="86" borderId="47">
      <alignment horizontal="right" vertical="center"/>
    </xf>
    <xf numFmtId="4" fontId="60" fillId="85" borderId="45"/>
    <xf numFmtId="0" fontId="68" fillId="43" borderId="38" applyNumberFormat="0" applyAlignment="0" applyProtection="0"/>
    <xf numFmtId="0" fontId="67" fillId="43" borderId="38" applyNumberFormat="0" applyAlignment="0" applyProtection="0"/>
    <xf numFmtId="0" fontId="58" fillId="86" borderId="47">
      <alignment horizontal="right" vertical="center"/>
    </xf>
    <xf numFmtId="0" fontId="68" fillId="43" borderId="38" applyNumberFormat="0" applyAlignment="0" applyProtection="0"/>
    <xf numFmtId="0" fontId="85" fillId="0" borderId="39" applyNumberFormat="0" applyFill="0" applyAlignment="0" applyProtection="0"/>
    <xf numFmtId="0" fontId="64" fillId="47" borderId="44" applyNumberFormat="0" applyFont="0" applyAlignment="0" applyProtection="0"/>
    <xf numFmtId="49" fontId="59" fillId="0" borderId="45" applyNumberFormat="0" applyFill="0" applyBorder="0" applyProtection="0">
      <alignment horizontal="left" vertical="center"/>
    </xf>
    <xf numFmtId="0" fontId="58" fillId="86" borderId="45">
      <alignment horizontal="right" vertical="center"/>
    </xf>
    <xf numFmtId="0" fontId="60" fillId="86" borderId="48">
      <alignment horizontal="left" vertical="center" wrapText="1" indent="2"/>
    </xf>
    <xf numFmtId="0" fontId="1" fillId="68" borderId="0" applyNumberFormat="0" applyBorder="0" applyAlignment="0" applyProtection="0"/>
    <xf numFmtId="0" fontId="60" fillId="0" borderId="45" applyNumberFormat="0" applyFill="0" applyAlignment="0" applyProtection="0"/>
    <xf numFmtId="0" fontId="68" fillId="43" borderId="38" applyNumberFormat="0" applyAlignment="0" applyProtection="0"/>
    <xf numFmtId="4" fontId="60" fillId="0" borderId="45" applyFill="0" applyBorder="0" applyProtection="0">
      <alignment horizontal="right" vertical="center"/>
    </xf>
    <xf numFmtId="0" fontId="60" fillId="84" borderId="46">
      <alignment horizontal="left" vertical="center"/>
    </xf>
    <xf numFmtId="0" fontId="60" fillId="84" borderId="46">
      <alignment horizontal="left" vertical="center"/>
    </xf>
    <xf numFmtId="0" fontId="60" fillId="0" borderId="48">
      <alignment horizontal="left" vertical="center" wrapText="1" indent="2"/>
    </xf>
    <xf numFmtId="0" fontId="58" fillId="86" borderId="45">
      <alignment horizontal="right" vertical="center"/>
    </xf>
    <xf numFmtId="0" fontId="67" fillId="43" borderId="38" applyNumberFormat="0" applyAlignment="0" applyProtection="0"/>
    <xf numFmtId="0" fontId="17" fillId="0" borderId="39" applyNumberFormat="0" applyFill="0" applyAlignment="0" applyProtection="0"/>
    <xf numFmtId="0" fontId="82" fillId="43" borderId="7" applyNumberFormat="0" applyAlignment="0" applyProtection="0"/>
    <xf numFmtId="0" fontId="78" fillId="93" borderId="38" applyNumberFormat="0" applyAlignment="0" applyProtection="0"/>
    <xf numFmtId="4" fontId="58" fillId="86" borderId="46">
      <alignment horizontal="right" vertical="center"/>
    </xf>
    <xf numFmtId="4" fontId="58" fillId="86" borderId="45">
      <alignment horizontal="right" vertical="center"/>
    </xf>
    <xf numFmtId="0" fontId="60" fillId="86" borderId="48">
      <alignment horizontal="left" vertical="center" wrapText="1" indent="2"/>
    </xf>
    <xf numFmtId="4" fontId="58" fillId="86" borderId="45">
      <alignment horizontal="right" vertical="center"/>
    </xf>
    <xf numFmtId="0" fontId="60" fillId="0" borderId="45">
      <alignment horizontal="right" vertical="center"/>
    </xf>
    <xf numFmtId="0" fontId="62" fillId="84" borderId="45">
      <alignment horizontal="right" vertical="center"/>
    </xf>
    <xf numFmtId="176" fontId="60" fillId="99" borderId="45" applyNumberFormat="0" applyFont="0" applyBorder="0" applyAlignment="0" applyProtection="0">
      <alignment horizontal="right" vertical="center"/>
    </xf>
    <xf numFmtId="4" fontId="60" fillId="85" borderId="45"/>
    <xf numFmtId="0" fontId="71" fillId="93" borderId="38" applyNumberFormat="0" applyAlignment="0" applyProtection="0"/>
    <xf numFmtId="0" fontId="44" fillId="70" borderId="0" applyNumberFormat="0" applyBorder="0" applyAlignment="0" applyProtection="0"/>
    <xf numFmtId="0" fontId="8" fillId="47" borderId="44" applyNumberFormat="0" applyFont="0" applyAlignment="0" applyProtection="0"/>
    <xf numFmtId="0" fontId="60" fillId="0" borderId="45">
      <alignment horizontal="right" vertical="center"/>
    </xf>
    <xf numFmtId="49" fontId="59" fillId="0" borderId="45" applyNumberFormat="0" applyFill="0" applyBorder="0" applyProtection="0">
      <alignment horizontal="left" vertical="center"/>
    </xf>
    <xf numFmtId="0" fontId="78" fillId="93" borderId="38" applyNumberFormat="0" applyAlignment="0" applyProtection="0"/>
    <xf numFmtId="0" fontId="60" fillId="86" borderId="48">
      <alignment horizontal="left" vertical="center" wrapText="1" indent="2"/>
    </xf>
    <xf numFmtId="0" fontId="58" fillId="86" borderId="45">
      <alignment horizontal="right" vertical="center"/>
    </xf>
    <xf numFmtId="0" fontId="64" fillId="47" borderId="44" applyNumberFormat="0" applyFont="0" applyAlignment="0" applyProtection="0"/>
    <xf numFmtId="4" fontId="60" fillId="0" borderId="45">
      <alignment horizontal="right" vertical="center"/>
    </xf>
    <xf numFmtId="0" fontId="68" fillId="43" borderId="38" applyNumberFormat="0" applyAlignment="0" applyProtection="0"/>
    <xf numFmtId="4" fontId="60" fillId="0" borderId="45" applyFill="0" applyBorder="0" applyProtection="0">
      <alignment horizontal="right" vertical="center"/>
    </xf>
    <xf numFmtId="4" fontId="60" fillId="85" borderId="45"/>
    <xf numFmtId="4" fontId="58" fillId="84" borderId="45">
      <alignment horizontal="right" vertical="center"/>
    </xf>
    <xf numFmtId="0" fontId="1" fillId="69" borderId="0" applyNumberFormat="0" applyBorder="0" applyAlignment="0" applyProtection="0"/>
    <xf numFmtId="0" fontId="78" fillId="93" borderId="38" applyNumberFormat="0" applyAlignment="0" applyProtection="0"/>
    <xf numFmtId="49" fontId="60" fillId="0" borderId="46" applyNumberFormat="0" applyFont="0" applyFill="0" applyBorder="0" applyProtection="0">
      <alignment horizontal="left" vertical="center" indent="5"/>
    </xf>
    <xf numFmtId="0" fontId="58" fillId="86" borderId="47">
      <alignment horizontal="right" vertical="center"/>
    </xf>
    <xf numFmtId="4" fontId="60" fillId="0" borderId="45">
      <alignment horizontal="right" vertical="center"/>
    </xf>
    <xf numFmtId="0" fontId="60" fillId="0" borderId="48">
      <alignment horizontal="left" vertical="center" wrapText="1" indent="2"/>
    </xf>
    <xf numFmtId="0" fontId="78" fillId="93" borderId="38" applyNumberFormat="0" applyAlignment="0" applyProtection="0"/>
    <xf numFmtId="49" fontId="60" fillId="0" borderId="46" applyNumberFormat="0" applyFont="0" applyFill="0" applyBorder="0" applyProtection="0">
      <alignment horizontal="left" vertical="center" indent="5"/>
    </xf>
    <xf numFmtId="0" fontId="85" fillId="0" borderId="39" applyNumberFormat="0" applyFill="0" applyAlignment="0" applyProtection="0"/>
    <xf numFmtId="0" fontId="58" fillId="86" borderId="45">
      <alignment horizontal="right" vertical="center"/>
    </xf>
    <xf numFmtId="0" fontId="67" fillId="43" borderId="38" applyNumberFormat="0" applyAlignment="0" applyProtection="0"/>
    <xf numFmtId="0" fontId="58" fillId="86" borderId="45">
      <alignment horizontal="right" vertical="center"/>
    </xf>
    <xf numFmtId="0" fontId="30" fillId="0" borderId="0" applyNumberFormat="0" applyFill="0" applyBorder="0" applyAlignment="0" applyProtection="0"/>
    <xf numFmtId="0" fontId="85" fillId="0" borderId="39" applyNumberFormat="0" applyFill="0" applyAlignment="0" applyProtection="0"/>
    <xf numFmtId="0" fontId="68" fillId="43" borderId="38" applyNumberFormat="0" applyAlignment="0" applyProtection="0"/>
    <xf numFmtId="0" fontId="85" fillId="0" borderId="39" applyNumberFormat="0" applyFill="0" applyAlignment="0" applyProtection="0"/>
    <xf numFmtId="0" fontId="60" fillId="0" borderId="45" applyNumberFormat="0" applyFill="0" applyAlignment="0" applyProtection="0"/>
    <xf numFmtId="0" fontId="68" fillId="43" borderId="38" applyNumberFormat="0" applyAlignment="0" applyProtection="0"/>
    <xf numFmtId="0" fontId="82" fillId="43" borderId="7" applyNumberFormat="0" applyAlignment="0" applyProtection="0"/>
    <xf numFmtId="0" fontId="23" fillId="43" borderId="7" applyNumberFormat="0" applyAlignment="0" applyProtection="0"/>
    <xf numFmtId="0" fontId="82" fillId="43" borderId="7" applyNumberFormat="0" applyAlignment="0" applyProtection="0"/>
    <xf numFmtId="4" fontId="58" fillId="86" borderId="45">
      <alignment horizontal="right" vertical="center"/>
    </xf>
    <xf numFmtId="0" fontId="85" fillId="0" borderId="39" applyNumberFormat="0" applyFill="0" applyAlignment="0" applyProtection="0"/>
    <xf numFmtId="0" fontId="58" fillId="86" borderId="46">
      <alignment horizontal="right" vertical="center"/>
    </xf>
    <xf numFmtId="0" fontId="58" fillId="86" borderId="45">
      <alignment horizontal="right" vertical="center"/>
    </xf>
    <xf numFmtId="0" fontId="1" fillId="77" borderId="0" applyNumberFormat="0" applyBorder="0" applyAlignment="0" applyProtection="0"/>
    <xf numFmtId="0" fontId="58" fillId="86" borderId="45">
      <alignment horizontal="right" vertical="center"/>
    </xf>
    <xf numFmtId="0" fontId="58" fillId="86" borderId="47">
      <alignment horizontal="right" vertical="center"/>
    </xf>
    <xf numFmtId="0" fontId="60" fillId="85" borderId="45"/>
    <xf numFmtId="0" fontId="44" fillId="74" borderId="0" applyNumberFormat="0" applyBorder="0" applyAlignment="0" applyProtection="0"/>
    <xf numFmtId="4" fontId="62" fillId="84" borderId="45">
      <alignment horizontal="right" vertical="center"/>
    </xf>
    <xf numFmtId="0" fontId="58" fillId="86" borderId="46">
      <alignment horizontal="right" vertical="center"/>
    </xf>
    <xf numFmtId="0" fontId="67" fillId="43" borderId="38" applyNumberFormat="0" applyAlignment="0" applyProtection="0"/>
    <xf numFmtId="0" fontId="60" fillId="0" borderId="45">
      <alignment horizontal="right" vertical="center"/>
    </xf>
    <xf numFmtId="0" fontId="23" fillId="43" borderId="7" applyNumberFormat="0" applyAlignment="0" applyProtection="0"/>
    <xf numFmtId="4" fontId="60" fillId="0" borderId="45">
      <alignment horizontal="right" vertical="center"/>
    </xf>
    <xf numFmtId="0" fontId="58" fillId="86" borderId="46">
      <alignment horizontal="right" vertical="center"/>
    </xf>
    <xf numFmtId="0" fontId="8" fillId="47" borderId="44" applyNumberFormat="0" applyFont="0" applyAlignment="0" applyProtection="0"/>
    <xf numFmtId="0" fontId="64" fillId="47" borderId="44" applyNumberFormat="0" applyFont="0" applyAlignment="0" applyProtection="0"/>
    <xf numFmtId="0" fontId="68" fillId="43" borderId="38" applyNumberFormat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58" fillId="84" borderId="45">
      <alignment horizontal="right" vertical="center"/>
    </xf>
    <xf numFmtId="0" fontId="58" fillId="84" borderId="45">
      <alignment horizontal="right" vertical="center"/>
    </xf>
    <xf numFmtId="49" fontId="60" fillId="0" borderId="46" applyNumberFormat="0" applyFont="0" applyFill="0" applyBorder="0" applyProtection="0">
      <alignment horizontal="left" vertical="center" indent="5"/>
    </xf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4" fontId="58" fillId="86" borderId="45">
      <alignment horizontal="right" vertical="center"/>
    </xf>
    <xf numFmtId="4" fontId="58" fillId="86" borderId="45">
      <alignment horizontal="right" vertical="center"/>
    </xf>
    <xf numFmtId="0" fontId="78" fillId="93" borderId="38" applyNumberFormat="0" applyAlignment="0" applyProtection="0"/>
    <xf numFmtId="0" fontId="68" fillId="43" borderId="38" applyNumberFormat="0" applyAlignment="0" applyProtection="0"/>
    <xf numFmtId="0" fontId="67" fillId="43" borderId="38" applyNumberFormat="0" applyAlignment="0" applyProtection="0"/>
    <xf numFmtId="0" fontId="60" fillId="0" borderId="48">
      <alignment horizontal="left" vertical="center" wrapText="1" indent="2"/>
    </xf>
    <xf numFmtId="0" fontId="1" fillId="60" borderId="0" applyNumberFormat="0" applyBorder="0" applyAlignment="0" applyProtection="0"/>
    <xf numFmtId="0" fontId="71" fillId="93" borderId="38" applyNumberFormat="0" applyAlignment="0" applyProtection="0"/>
    <xf numFmtId="0" fontId="17" fillId="0" borderId="39" applyNumberFormat="0" applyFill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78" fillId="93" borderId="38" applyNumberFormat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60" fillId="0" borderId="48">
      <alignment horizontal="left" vertical="center" wrapText="1" indent="2"/>
    </xf>
    <xf numFmtId="0" fontId="58" fillId="86" borderId="45">
      <alignment horizontal="right" vertical="center"/>
    </xf>
    <xf numFmtId="4" fontId="60" fillId="0" borderId="45" applyFill="0" applyBorder="0" applyProtection="0">
      <alignment horizontal="right" vertical="center"/>
    </xf>
    <xf numFmtId="0" fontId="78" fillId="93" borderId="38" applyNumberFormat="0" applyAlignment="0" applyProtection="0"/>
    <xf numFmtId="0" fontId="60" fillId="0" borderId="48">
      <alignment horizontal="left" vertical="center" wrapText="1" indent="2"/>
    </xf>
    <xf numFmtId="0" fontId="60" fillId="85" borderId="45"/>
    <xf numFmtId="0" fontId="60" fillId="0" borderId="45">
      <alignment horizontal="right" vertical="center"/>
    </xf>
    <xf numFmtId="0" fontId="60" fillId="85" borderId="45"/>
    <xf numFmtId="0" fontId="60" fillId="0" borderId="45">
      <alignment horizontal="right" vertical="center"/>
    </xf>
    <xf numFmtId="0" fontId="60" fillId="0" borderId="48">
      <alignment horizontal="left" vertical="center" wrapText="1" indent="2"/>
    </xf>
    <xf numFmtId="0" fontId="78" fillId="93" borderId="38" applyNumberFormat="0" applyAlignment="0" applyProtection="0"/>
    <xf numFmtId="4" fontId="58" fillId="84" borderId="45">
      <alignment horizontal="right" vertical="center"/>
    </xf>
    <xf numFmtId="0" fontId="60" fillId="86" borderId="48">
      <alignment horizontal="left" vertical="center" wrapText="1" indent="2"/>
    </xf>
    <xf numFmtId="0" fontId="82" fillId="43" borderId="7" applyNumberFormat="0" applyAlignment="0" applyProtection="0"/>
    <xf numFmtId="0" fontId="62" fillId="84" borderId="45">
      <alignment horizontal="right" vertical="center"/>
    </xf>
    <xf numFmtId="0" fontId="1" fillId="73" borderId="0" applyNumberFormat="0" applyBorder="0" applyAlignment="0" applyProtection="0"/>
    <xf numFmtId="0" fontId="71" fillId="93" borderId="38" applyNumberFormat="0" applyAlignment="0" applyProtection="0"/>
    <xf numFmtId="4" fontId="62" fillId="84" borderId="45">
      <alignment horizontal="right" vertical="center"/>
    </xf>
    <xf numFmtId="0" fontId="17" fillId="0" borderId="39" applyNumberFormat="0" applyFill="0" applyAlignment="0" applyProtection="0"/>
    <xf numFmtId="0" fontId="44" fillId="66" borderId="0" applyNumberFormat="0" applyBorder="0" applyAlignment="0" applyProtection="0"/>
    <xf numFmtId="0" fontId="58" fillId="86" borderId="46">
      <alignment horizontal="right" vertical="center"/>
    </xf>
    <xf numFmtId="0" fontId="23" fillId="43" borderId="7" applyNumberFormat="0" applyAlignment="0" applyProtection="0"/>
    <xf numFmtId="0" fontId="60" fillId="85" borderId="45"/>
    <xf numFmtId="4" fontId="62" fillId="84" borderId="45">
      <alignment horizontal="right" vertical="center"/>
    </xf>
    <xf numFmtId="0" fontId="62" fillId="84" borderId="45">
      <alignment horizontal="right" vertical="center"/>
    </xf>
    <xf numFmtId="0" fontId="82" fillId="43" borderId="7" applyNumberFormat="0" applyAlignment="0" applyProtection="0"/>
    <xf numFmtId="49" fontId="60" fillId="0" borderId="45" applyNumberFormat="0" applyFont="0" applyFill="0" applyBorder="0" applyProtection="0">
      <alignment horizontal="left" vertical="center" indent="2"/>
    </xf>
    <xf numFmtId="0" fontId="1" fillId="73" borderId="0" applyNumberFormat="0" applyBorder="0" applyAlignment="0" applyProtection="0"/>
    <xf numFmtId="0" fontId="17" fillId="0" borderId="39" applyNumberFormat="0" applyFill="0" applyAlignment="0" applyProtection="0"/>
    <xf numFmtId="0" fontId="1" fillId="77" borderId="0" applyNumberFormat="0" applyBorder="0" applyAlignment="0" applyProtection="0"/>
    <xf numFmtId="0" fontId="82" fillId="43" borderId="7" applyNumberFormat="0" applyAlignment="0" applyProtection="0"/>
    <xf numFmtId="4" fontId="60" fillId="85" borderId="45"/>
    <xf numFmtId="0" fontId="2" fillId="0" borderId="22" applyNumberFormat="0" applyFill="0" applyAlignment="0" applyProtection="0"/>
    <xf numFmtId="0" fontId="58" fillId="86" borderId="47">
      <alignment horizontal="right" vertical="center"/>
    </xf>
    <xf numFmtId="0" fontId="23" fillId="43" borderId="7" applyNumberFormat="0" applyAlignment="0" applyProtection="0"/>
    <xf numFmtId="0" fontId="58" fillId="84" borderId="45">
      <alignment horizontal="right" vertical="center"/>
    </xf>
    <xf numFmtId="4" fontId="60" fillId="0" borderId="45">
      <alignment horizontal="right" vertical="center"/>
    </xf>
    <xf numFmtId="49" fontId="60" fillId="0" borderId="45" applyNumberFormat="0" applyFont="0" applyFill="0" applyBorder="0" applyProtection="0">
      <alignment horizontal="left" vertical="center" indent="2"/>
    </xf>
    <xf numFmtId="0" fontId="60" fillId="86" borderId="48">
      <alignment horizontal="left" vertical="center" wrapText="1" indent="2"/>
    </xf>
    <xf numFmtId="4" fontId="58" fillId="86" borderId="45">
      <alignment horizontal="right" vertical="center"/>
    </xf>
    <xf numFmtId="0" fontId="30" fillId="0" borderId="0" applyNumberFormat="0" applyFill="0" applyBorder="0" applyAlignment="0" applyProtection="0"/>
    <xf numFmtId="4" fontId="60" fillId="85" borderId="45"/>
    <xf numFmtId="0" fontId="58" fillId="84" borderId="45">
      <alignment horizontal="right" vertical="center"/>
    </xf>
    <xf numFmtId="0" fontId="44" fillId="62" borderId="0" applyNumberFormat="0" applyBorder="0" applyAlignment="0" applyProtection="0"/>
    <xf numFmtId="4" fontId="58" fillId="86" borderId="45">
      <alignment horizontal="right" vertical="center"/>
    </xf>
    <xf numFmtId="0" fontId="68" fillId="43" borderId="38" applyNumberFormat="0" applyAlignment="0" applyProtection="0"/>
    <xf numFmtId="0" fontId="64" fillId="47" borderId="44" applyNumberFormat="0" applyFont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4" fontId="58" fillId="86" borderId="46">
      <alignment horizontal="right" vertical="center"/>
    </xf>
    <xf numFmtId="4" fontId="62" fillId="84" borderId="45">
      <alignment horizontal="right" vertical="center"/>
    </xf>
    <xf numFmtId="0" fontId="58" fillId="86" borderId="45">
      <alignment horizontal="right" vertical="center"/>
    </xf>
    <xf numFmtId="0" fontId="2" fillId="0" borderId="22" applyNumberFormat="0" applyFill="0" applyAlignment="0" applyProtection="0"/>
    <xf numFmtId="0" fontId="68" fillId="43" borderId="38" applyNumberFormat="0" applyAlignment="0" applyProtection="0"/>
    <xf numFmtId="0" fontId="67" fillId="43" borderId="38" applyNumberFormat="0" applyAlignment="0" applyProtection="0"/>
    <xf numFmtId="0" fontId="58" fillId="84" borderId="45">
      <alignment horizontal="right" vertical="center"/>
    </xf>
    <xf numFmtId="0" fontId="68" fillId="43" borderId="38" applyNumberFormat="0" applyAlignment="0" applyProtection="0"/>
    <xf numFmtId="4" fontId="60" fillId="0" borderId="45" applyFill="0" applyBorder="0" applyProtection="0">
      <alignment horizontal="right" vertical="center"/>
    </xf>
    <xf numFmtId="0" fontId="60" fillId="86" borderId="48">
      <alignment horizontal="left" vertical="center" wrapText="1" indent="2"/>
    </xf>
    <xf numFmtId="4" fontId="60" fillId="85" borderId="45"/>
    <xf numFmtId="4" fontId="58" fillId="86" borderId="47">
      <alignment horizontal="right" vertical="center"/>
    </xf>
    <xf numFmtId="0" fontId="1" fillId="77" borderId="0" applyNumberFormat="0" applyBorder="0" applyAlignment="0" applyProtection="0"/>
    <xf numFmtId="0" fontId="71" fillId="93" borderId="38" applyNumberFormat="0" applyAlignment="0" applyProtection="0"/>
    <xf numFmtId="49" fontId="59" fillId="0" borderId="45" applyNumberFormat="0" applyFill="0" applyBorder="0" applyProtection="0">
      <alignment horizontal="left" vertical="center"/>
    </xf>
    <xf numFmtId="0" fontId="60" fillId="86" borderId="48">
      <alignment horizontal="left" vertical="center" wrapText="1" indent="2"/>
    </xf>
    <xf numFmtId="0" fontId="60" fillId="86" borderId="48">
      <alignment horizontal="left" vertical="center" wrapText="1" indent="2"/>
    </xf>
    <xf numFmtId="0" fontId="68" fillId="43" borderId="38" applyNumberFormat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58" fillId="86" borderId="45">
      <alignment horizontal="right" vertical="center"/>
    </xf>
    <xf numFmtId="176" fontId="60" fillId="99" borderId="45" applyNumberFormat="0" applyFont="0" applyBorder="0" applyAlignment="0" applyProtection="0">
      <alignment horizontal="right" vertical="center"/>
    </xf>
    <xf numFmtId="0" fontId="1" fillId="81" borderId="0" applyNumberFormat="0" applyBorder="0" applyAlignment="0" applyProtection="0"/>
    <xf numFmtId="0" fontId="68" fillId="43" borderId="38" applyNumberFormat="0" applyAlignment="0" applyProtection="0"/>
    <xf numFmtId="0" fontId="1" fillId="69" borderId="0" applyNumberFormat="0" applyBorder="0" applyAlignment="0" applyProtection="0"/>
    <xf numFmtId="0" fontId="68" fillId="43" borderId="38" applyNumberFormat="0" applyAlignment="0" applyProtection="0"/>
    <xf numFmtId="0" fontId="82" fillId="43" borderId="7" applyNumberFormat="0" applyAlignment="0" applyProtection="0"/>
    <xf numFmtId="0" fontId="85" fillId="0" borderId="39" applyNumberFormat="0" applyFill="0" applyAlignment="0" applyProtection="0"/>
    <xf numFmtId="0" fontId="58" fillId="84" borderId="45">
      <alignment horizontal="right" vertical="center"/>
    </xf>
    <xf numFmtId="0" fontId="1" fillId="61" borderId="0" applyNumberFormat="0" applyBorder="0" applyAlignment="0" applyProtection="0"/>
    <xf numFmtId="0" fontId="82" fillId="43" borderId="7" applyNumberFormat="0" applyAlignment="0" applyProtection="0"/>
    <xf numFmtId="0" fontId="1" fillId="61" borderId="0" applyNumberFormat="0" applyBorder="0" applyAlignment="0" applyProtection="0"/>
    <xf numFmtId="4" fontId="62" fillId="84" borderId="45">
      <alignment horizontal="right" vertical="center"/>
    </xf>
    <xf numFmtId="4" fontId="58" fillId="84" borderId="45">
      <alignment horizontal="right" vertical="center"/>
    </xf>
    <xf numFmtId="0" fontId="60" fillId="0" borderId="45" applyNumberFormat="0" applyFill="0" applyAlignment="0" applyProtection="0"/>
    <xf numFmtId="4" fontId="58" fillId="84" borderId="45">
      <alignment horizontal="right" vertical="center"/>
    </xf>
    <xf numFmtId="0" fontId="44" fillId="74" borderId="0" applyNumberFormat="0" applyBorder="0" applyAlignment="0" applyProtection="0"/>
    <xf numFmtId="0" fontId="17" fillId="0" borderId="39" applyNumberFormat="0" applyFill="0" applyAlignment="0" applyProtection="0"/>
    <xf numFmtId="0" fontId="1" fillId="64" borderId="0" applyNumberFormat="0" applyBorder="0" applyAlignment="0" applyProtection="0"/>
    <xf numFmtId="0" fontId="60" fillId="0" borderId="45" applyNumberFormat="0" applyFill="0" applyAlignment="0" applyProtection="0"/>
    <xf numFmtId="0" fontId="62" fillId="84" borderId="45">
      <alignment horizontal="right" vertical="center"/>
    </xf>
    <xf numFmtId="0" fontId="64" fillId="47" borderId="44" applyNumberFormat="0" applyFont="0" applyAlignment="0" applyProtection="0"/>
    <xf numFmtId="4" fontId="58" fillId="86" borderId="45">
      <alignment horizontal="right" vertical="center"/>
    </xf>
    <xf numFmtId="4" fontId="58" fillId="86" borderId="45">
      <alignment horizontal="right" vertical="center"/>
    </xf>
    <xf numFmtId="0" fontId="78" fillId="93" borderId="38" applyNumberFormat="0" applyAlignment="0" applyProtection="0"/>
    <xf numFmtId="4" fontId="62" fillId="84" borderId="45">
      <alignment horizontal="right" vertical="center"/>
    </xf>
    <xf numFmtId="0" fontId="64" fillId="47" borderId="44" applyNumberFormat="0" applyFont="0" applyAlignment="0" applyProtection="0"/>
    <xf numFmtId="0" fontId="60" fillId="0" borderId="45" applyNumberFormat="0" applyFill="0" applyAlignment="0" applyProtection="0"/>
    <xf numFmtId="0" fontId="58" fillId="86" borderId="47">
      <alignment horizontal="right" vertical="center"/>
    </xf>
    <xf numFmtId="4" fontId="58" fillId="86" borderId="45">
      <alignment horizontal="right" vertical="center"/>
    </xf>
    <xf numFmtId="0" fontId="23" fillId="43" borderId="7" applyNumberFormat="0" applyAlignment="0" applyProtection="0"/>
    <xf numFmtId="4" fontId="60" fillId="85" borderId="45"/>
    <xf numFmtId="0" fontId="71" fillId="93" borderId="38" applyNumberFormat="0" applyAlignment="0" applyProtection="0"/>
    <xf numFmtId="0" fontId="68" fillId="43" borderId="38" applyNumberFormat="0" applyAlignment="0" applyProtection="0"/>
    <xf numFmtId="0" fontId="60" fillId="84" borderId="46">
      <alignment horizontal="left" vertical="center"/>
    </xf>
    <xf numFmtId="0" fontId="71" fillId="93" borderId="38" applyNumberFormat="0" applyAlignment="0" applyProtection="0"/>
    <xf numFmtId="0" fontId="62" fillId="84" borderId="45">
      <alignment horizontal="right" vertical="center"/>
    </xf>
    <xf numFmtId="0" fontId="58" fillId="86" borderId="45">
      <alignment horizontal="right" vertical="center"/>
    </xf>
    <xf numFmtId="0" fontId="60" fillId="84" borderId="46">
      <alignment horizontal="left" vertical="center"/>
    </xf>
    <xf numFmtId="0" fontId="8" fillId="47" borderId="44" applyNumberFormat="0" applyFont="0" applyAlignment="0" applyProtection="0"/>
    <xf numFmtId="0" fontId="44" fillId="78" borderId="0" applyNumberFormat="0" applyBorder="0" applyAlignment="0" applyProtection="0"/>
    <xf numFmtId="0" fontId="82" fillId="43" borderId="7" applyNumberFormat="0" applyAlignment="0" applyProtection="0"/>
    <xf numFmtId="0" fontId="67" fillId="43" borderId="38" applyNumberFormat="0" applyAlignment="0" applyProtection="0"/>
    <xf numFmtId="0" fontId="78" fillId="93" borderId="38" applyNumberFormat="0" applyAlignment="0" applyProtection="0"/>
    <xf numFmtId="0" fontId="1" fillId="65" borderId="0" applyNumberFormat="0" applyBorder="0" applyAlignment="0" applyProtection="0"/>
    <xf numFmtId="0" fontId="68" fillId="43" borderId="38" applyNumberFormat="0" applyAlignment="0" applyProtection="0"/>
    <xf numFmtId="0" fontId="44" fillId="70" borderId="0" applyNumberFormat="0" applyBorder="0" applyAlignment="0" applyProtection="0"/>
    <xf numFmtId="49" fontId="59" fillId="0" borderId="45" applyNumberFormat="0" applyFill="0" applyBorder="0" applyProtection="0">
      <alignment horizontal="left" vertical="center"/>
    </xf>
    <xf numFmtId="0" fontId="68" fillId="43" borderId="38" applyNumberFormat="0" applyAlignment="0" applyProtection="0"/>
    <xf numFmtId="0" fontId="67" fillId="43" borderId="38" applyNumberFormat="0" applyAlignment="0" applyProtection="0"/>
    <xf numFmtId="4" fontId="58" fillId="86" borderId="46">
      <alignment horizontal="right" vertical="center"/>
    </xf>
    <xf numFmtId="49" fontId="59" fillId="0" borderId="45" applyNumberFormat="0" applyFill="0" applyBorder="0" applyProtection="0">
      <alignment horizontal="left" vertical="center"/>
    </xf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58" fillId="84" borderId="45">
      <alignment horizontal="right" vertical="center"/>
    </xf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78" fillId="93" borderId="38" applyNumberFormat="0" applyAlignment="0" applyProtection="0"/>
    <xf numFmtId="4" fontId="58" fillId="86" borderId="46">
      <alignment horizontal="right" vertical="center"/>
    </xf>
    <xf numFmtId="0" fontId="58" fillId="86" borderId="45">
      <alignment horizontal="right" vertical="center"/>
    </xf>
    <xf numFmtId="176" fontId="60" fillId="99" borderId="45" applyNumberFormat="0" applyFont="0" applyBorder="0" applyAlignment="0" applyProtection="0">
      <alignment horizontal="right" vertical="center"/>
    </xf>
    <xf numFmtId="0" fontId="71" fillId="93" borderId="38" applyNumberFormat="0" applyAlignment="0" applyProtection="0"/>
    <xf numFmtId="0" fontId="1" fillId="61" borderId="0" applyNumberFormat="0" applyBorder="0" applyAlignment="0" applyProtection="0"/>
    <xf numFmtId="0" fontId="17" fillId="0" borderId="39" applyNumberFormat="0" applyFill="0" applyAlignment="0" applyProtection="0"/>
    <xf numFmtId="0" fontId="85" fillId="0" borderId="39" applyNumberFormat="0" applyFill="0" applyAlignment="0" applyProtection="0"/>
    <xf numFmtId="0" fontId="60" fillId="0" borderId="45" applyNumberFormat="0" applyFill="0" applyAlignment="0" applyProtection="0"/>
    <xf numFmtId="0" fontId="60" fillId="0" borderId="45">
      <alignment horizontal="right" vertical="center"/>
    </xf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7" fillId="0" borderId="39" applyNumberFormat="0" applyFill="0" applyAlignment="0" applyProtection="0"/>
    <xf numFmtId="4" fontId="58" fillId="86" borderId="47">
      <alignment horizontal="right" vertical="center"/>
    </xf>
    <xf numFmtId="0" fontId="60" fillId="0" borderId="45">
      <alignment horizontal="right" vertical="center"/>
    </xf>
    <xf numFmtId="0" fontId="64" fillId="47" borderId="44" applyNumberFormat="0" applyFont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64" fillId="47" borderId="44" applyNumberFormat="0" applyFont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60" fillId="0" borderId="45" applyNumberFormat="0" applyFill="0" applyAlignment="0" applyProtection="0"/>
    <xf numFmtId="0" fontId="1" fillId="65" borderId="0" applyNumberFormat="0" applyBorder="0" applyAlignment="0" applyProtection="0"/>
    <xf numFmtId="4" fontId="60" fillId="0" borderId="45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62" fillId="84" borderId="45">
      <alignment horizontal="right" vertical="center"/>
    </xf>
    <xf numFmtId="0" fontId="71" fillId="93" borderId="38" applyNumberFormat="0" applyAlignment="0" applyProtection="0"/>
    <xf numFmtId="176" fontId="60" fillId="99" borderId="45" applyNumberFormat="0" applyFont="0" applyBorder="0" applyAlignment="0" applyProtection="0">
      <alignment horizontal="right" vertical="center"/>
    </xf>
    <xf numFmtId="0" fontId="71" fillId="93" borderId="38" applyNumberFormat="0" applyAlignment="0" applyProtection="0"/>
    <xf numFmtId="4" fontId="60" fillId="0" borderId="45">
      <alignment horizontal="right" vertical="center"/>
    </xf>
    <xf numFmtId="49" fontId="60" fillId="0" borderId="45" applyNumberFormat="0" applyFont="0" applyFill="0" applyBorder="0" applyProtection="0">
      <alignment horizontal="left" vertical="center" indent="2"/>
    </xf>
    <xf numFmtId="176" fontId="60" fillId="99" borderId="45" applyNumberFormat="0" applyFont="0" applyBorder="0" applyAlignment="0" applyProtection="0">
      <alignment horizontal="right" vertical="center"/>
    </xf>
    <xf numFmtId="49" fontId="59" fillId="0" borderId="45" applyNumberFormat="0" applyFill="0" applyBorder="0" applyProtection="0">
      <alignment horizontal="left" vertical="center"/>
    </xf>
    <xf numFmtId="4" fontId="58" fillId="86" borderId="45">
      <alignment horizontal="right" vertical="center"/>
    </xf>
    <xf numFmtId="0" fontId="71" fillId="93" borderId="38" applyNumberFormat="0" applyAlignment="0" applyProtection="0"/>
    <xf numFmtId="0" fontId="68" fillId="43" borderId="38" applyNumberFormat="0" applyAlignment="0" applyProtection="0"/>
    <xf numFmtId="4" fontId="60" fillId="0" borderId="45">
      <alignment horizontal="right" vertical="center"/>
    </xf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82" fillId="43" borderId="7" applyNumberFormat="0" applyAlignment="0" applyProtection="0"/>
    <xf numFmtId="0" fontId="78" fillId="93" borderId="38" applyNumberFormat="0" applyAlignment="0" applyProtection="0"/>
    <xf numFmtId="0" fontId="67" fillId="43" borderId="38" applyNumberFormat="0" applyAlignment="0" applyProtection="0"/>
    <xf numFmtId="0" fontId="23" fillId="43" borderId="7" applyNumberFormat="0" applyAlignment="0" applyProtection="0"/>
    <xf numFmtId="0" fontId="58" fillId="86" borderId="47">
      <alignment horizontal="right" vertical="center"/>
    </xf>
    <xf numFmtId="0" fontId="62" fillId="84" borderId="45">
      <alignment horizontal="right" vertical="center"/>
    </xf>
    <xf numFmtId="4" fontId="58" fillId="84" borderId="45">
      <alignment horizontal="right" vertical="center"/>
    </xf>
    <xf numFmtId="4" fontId="58" fillId="86" borderId="45">
      <alignment horizontal="right" vertical="center"/>
    </xf>
    <xf numFmtId="49" fontId="60" fillId="0" borderId="46" applyNumberFormat="0" applyFont="0" applyFill="0" applyBorder="0" applyProtection="0">
      <alignment horizontal="left" vertical="center" indent="5"/>
    </xf>
    <xf numFmtId="4" fontId="60" fillId="0" borderId="45" applyFill="0" applyBorder="0" applyProtection="0">
      <alignment horizontal="right" vertical="center"/>
    </xf>
    <xf numFmtId="4" fontId="58" fillId="84" borderId="45">
      <alignment horizontal="right" vertical="center"/>
    </xf>
    <xf numFmtId="0" fontId="78" fillId="93" borderId="38" applyNumberFormat="0" applyAlignment="0" applyProtection="0"/>
    <xf numFmtId="0" fontId="71" fillId="93" borderId="38" applyNumberFormat="0" applyAlignment="0" applyProtection="0"/>
    <xf numFmtId="0" fontId="67" fillId="43" borderId="38" applyNumberFormat="0" applyAlignment="0" applyProtection="0"/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60" fillId="86" borderId="48">
      <alignment horizontal="left" vertical="center" wrapText="1" indent="2"/>
    </xf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/>
    <xf numFmtId="0" fontId="8" fillId="0" borderId="0"/>
    <xf numFmtId="0" fontId="96" fillId="100" borderId="0" applyNumberFormat="0" applyBorder="0" applyAlignment="0" applyProtection="0"/>
    <xf numFmtId="0" fontId="96" fillId="100" borderId="0" applyNumberFormat="0" applyBorder="0" applyAlignment="0" applyProtection="0"/>
    <xf numFmtId="0" fontId="96" fillId="100" borderId="0" applyNumberFormat="0" applyBorder="0" applyAlignment="0" applyProtection="0"/>
    <xf numFmtId="0" fontId="96" fillId="89" borderId="0" applyNumberFormat="0" applyBorder="0" applyAlignment="0" applyProtection="0"/>
    <xf numFmtId="0" fontId="96" fillId="101" borderId="0" applyNumberFormat="0" applyBorder="0" applyAlignment="0" applyProtection="0"/>
    <xf numFmtId="0" fontId="96" fillId="101" borderId="0" applyNumberFormat="0" applyBorder="0" applyAlignment="0" applyProtection="0"/>
    <xf numFmtId="0" fontId="96" fillId="101" borderId="0" applyNumberFormat="0" applyBorder="0" applyAlignment="0" applyProtection="0"/>
    <xf numFmtId="0" fontId="96" fillId="30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84" borderId="0" applyNumberFormat="0" applyBorder="0" applyAlignment="0" applyProtection="0"/>
    <xf numFmtId="0" fontId="96" fillId="90" borderId="0" applyNumberFormat="0" applyBorder="0" applyAlignment="0" applyProtection="0"/>
    <xf numFmtId="0" fontId="96" fillId="102" borderId="0" applyNumberFormat="0" applyBorder="0" applyAlignment="0" applyProtection="0"/>
    <xf numFmtId="0" fontId="96" fillId="102" borderId="0" applyNumberFormat="0" applyBorder="0" applyAlignment="0" applyProtection="0"/>
    <xf numFmtId="0" fontId="96" fillId="102" borderId="0" applyNumberFormat="0" applyBorder="0" applyAlignment="0" applyProtection="0"/>
    <xf numFmtId="0" fontId="96" fillId="91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88" borderId="0" applyNumberFormat="0" applyBorder="0" applyAlignment="0" applyProtection="0"/>
    <xf numFmtId="0" fontId="96" fillId="92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86" borderId="0" applyNumberFormat="0" applyBorder="0" applyAlignment="0" applyProtection="0"/>
    <xf numFmtId="0" fontId="96" fillId="93" borderId="0" applyNumberFormat="0" applyBorder="0" applyAlignment="0" applyProtection="0"/>
    <xf numFmtId="0" fontId="96" fillId="103" borderId="0" applyNumberFormat="0" applyBorder="0" applyAlignment="0" applyProtection="0"/>
    <xf numFmtId="0" fontId="96" fillId="103" borderId="0" applyNumberFormat="0" applyBorder="0" applyAlignment="0" applyProtection="0"/>
    <xf numFmtId="0" fontId="96" fillId="103" borderId="0" applyNumberFormat="0" applyBorder="0" applyAlignment="0" applyProtection="0"/>
    <xf numFmtId="0" fontId="96" fillId="45" borderId="0" applyNumberFormat="0" applyBorder="0" applyAlignment="0" applyProtection="0"/>
    <xf numFmtId="0" fontId="96" fillId="104" borderId="0" applyNumberFormat="0" applyBorder="0" applyAlignment="0" applyProtection="0"/>
    <xf numFmtId="0" fontId="96" fillId="104" borderId="0" applyNumberFormat="0" applyBorder="0" applyAlignment="0" applyProtection="0"/>
    <xf numFmtId="0" fontId="96" fillId="104" borderId="0" applyNumberFormat="0" applyBorder="0" applyAlignment="0" applyProtection="0"/>
    <xf numFmtId="0" fontId="96" fillId="94" borderId="0" applyNumberFormat="0" applyBorder="0" applyAlignment="0" applyProtection="0"/>
    <xf numFmtId="0" fontId="96" fillId="105" borderId="0" applyNumberFormat="0" applyBorder="0" applyAlignment="0" applyProtection="0"/>
    <xf numFmtId="0" fontId="96" fillId="105" borderId="0" applyNumberFormat="0" applyBorder="0" applyAlignment="0" applyProtection="0"/>
    <xf numFmtId="0" fontId="96" fillId="105" borderId="0" applyNumberFormat="0" applyBorder="0" applyAlignment="0" applyProtection="0"/>
    <xf numFmtId="0" fontId="96" fillId="38" borderId="0" applyNumberFormat="0" applyBorder="0" applyAlignment="0" applyProtection="0"/>
    <xf numFmtId="0" fontId="96" fillId="102" borderId="0" applyNumberFormat="0" applyBorder="0" applyAlignment="0" applyProtection="0"/>
    <xf numFmtId="0" fontId="96" fillId="102" borderId="0" applyNumberFormat="0" applyBorder="0" applyAlignment="0" applyProtection="0"/>
    <xf numFmtId="0" fontId="96" fillId="102" borderId="0" applyNumberFormat="0" applyBorder="0" applyAlignment="0" applyProtection="0"/>
    <xf numFmtId="0" fontId="96" fillId="91" borderId="0" applyNumberFormat="0" applyBorder="0" applyAlignment="0" applyProtection="0"/>
    <xf numFmtId="0" fontId="96" fillId="103" borderId="0" applyNumberFormat="0" applyBorder="0" applyAlignment="0" applyProtection="0"/>
    <xf numFmtId="0" fontId="96" fillId="103" borderId="0" applyNumberFormat="0" applyBorder="0" applyAlignment="0" applyProtection="0"/>
    <xf numFmtId="0" fontId="96" fillId="103" borderId="0" applyNumberFormat="0" applyBorder="0" applyAlignment="0" applyProtection="0"/>
    <xf numFmtId="0" fontId="96" fillId="45" borderId="0" applyNumberFormat="0" applyBorder="0" applyAlignment="0" applyProtection="0"/>
    <xf numFmtId="0" fontId="96" fillId="106" borderId="0" applyNumberFormat="0" applyBorder="0" applyAlignment="0" applyProtection="0"/>
    <xf numFmtId="0" fontId="96" fillId="106" borderId="0" applyNumberFormat="0" applyBorder="0" applyAlignment="0" applyProtection="0"/>
    <xf numFmtId="0" fontId="96" fillId="106" borderId="0" applyNumberFormat="0" applyBorder="0" applyAlignment="0" applyProtection="0"/>
    <xf numFmtId="0" fontId="96" fillId="33" borderId="0" applyNumberFormat="0" applyBorder="0" applyAlignment="0" applyProtection="0"/>
    <xf numFmtId="0" fontId="97" fillId="107" borderId="0" applyNumberFormat="0" applyBorder="0" applyAlignment="0" applyProtection="0"/>
    <xf numFmtId="0" fontId="97" fillId="107" borderId="0" applyNumberFormat="0" applyBorder="0" applyAlignment="0" applyProtection="0"/>
    <xf numFmtId="0" fontId="97" fillId="107" borderId="0" applyNumberFormat="0" applyBorder="0" applyAlignment="0" applyProtection="0"/>
    <xf numFmtId="0" fontId="97" fillId="95" borderId="0" applyNumberFormat="0" applyBorder="0" applyAlignment="0" applyProtection="0"/>
    <xf numFmtId="0" fontId="97" fillId="104" borderId="0" applyNumberFormat="0" applyBorder="0" applyAlignment="0" applyProtection="0"/>
    <xf numFmtId="0" fontId="97" fillId="104" borderId="0" applyNumberFormat="0" applyBorder="0" applyAlignment="0" applyProtection="0"/>
    <xf numFmtId="0" fontId="97" fillId="104" borderId="0" applyNumberFormat="0" applyBorder="0" applyAlignment="0" applyProtection="0"/>
    <xf numFmtId="0" fontId="97" fillId="94" borderId="0" applyNumberFormat="0" applyBorder="0" applyAlignment="0" applyProtection="0"/>
    <xf numFmtId="0" fontId="97" fillId="105" borderId="0" applyNumberFormat="0" applyBorder="0" applyAlignment="0" applyProtection="0"/>
    <xf numFmtId="0" fontId="97" fillId="105" borderId="0" applyNumberFormat="0" applyBorder="0" applyAlignment="0" applyProtection="0"/>
    <xf numFmtId="0" fontId="97" fillId="105" borderId="0" applyNumberFormat="0" applyBorder="0" applyAlignment="0" applyProtection="0"/>
    <xf numFmtId="0" fontId="97" fillId="38" borderId="0" applyNumberFormat="0" applyBorder="0" applyAlignment="0" applyProtection="0"/>
    <xf numFmtId="0" fontId="97" fillId="108" borderId="0" applyNumberFormat="0" applyBorder="0" applyAlignment="0" applyProtection="0"/>
    <xf numFmtId="0" fontId="97" fillId="108" borderId="0" applyNumberFormat="0" applyBorder="0" applyAlignment="0" applyProtection="0"/>
    <xf numFmtId="0" fontId="97" fillId="108" borderId="0" applyNumberFormat="0" applyBorder="0" applyAlignment="0" applyProtection="0"/>
    <xf numFmtId="0" fontId="97" fillId="96" borderId="0" applyNumberFormat="0" applyBorder="0" applyAlignment="0" applyProtection="0"/>
    <xf numFmtId="0" fontId="97" fillId="109" borderId="0" applyNumberFormat="0" applyBorder="0" applyAlignment="0" applyProtection="0"/>
    <xf numFmtId="0" fontId="97" fillId="109" borderId="0" applyNumberFormat="0" applyBorder="0" applyAlignment="0" applyProtection="0"/>
    <xf numFmtId="0" fontId="97" fillId="109" borderId="0" applyNumberFormat="0" applyBorder="0" applyAlignment="0" applyProtection="0"/>
    <xf numFmtId="0" fontId="97" fillId="29" borderId="0" applyNumberFormat="0" applyBorder="0" applyAlignment="0" applyProtection="0"/>
    <xf numFmtId="0" fontId="97" fillId="110" borderId="0" applyNumberFormat="0" applyBorder="0" applyAlignment="0" applyProtection="0"/>
    <xf numFmtId="0" fontId="97" fillId="110" borderId="0" applyNumberFormat="0" applyBorder="0" applyAlignment="0" applyProtection="0"/>
    <xf numFmtId="0" fontId="97" fillId="110" borderId="0" applyNumberFormat="0" applyBorder="0" applyAlignment="0" applyProtection="0"/>
    <xf numFmtId="0" fontId="97" fillId="34" borderId="0" applyNumberFormat="0" applyBorder="0" applyAlignment="0" applyProtection="0"/>
    <xf numFmtId="0" fontId="97" fillId="111" borderId="0" applyNumberFormat="0" applyBorder="0" applyAlignment="0" applyProtection="0"/>
    <xf numFmtId="0" fontId="97" fillId="111" borderId="0" applyNumberFormat="0" applyBorder="0" applyAlignment="0" applyProtection="0"/>
    <xf numFmtId="0" fontId="97" fillId="111" borderId="0" applyNumberFormat="0" applyBorder="0" applyAlignment="0" applyProtection="0"/>
    <xf numFmtId="0" fontId="97" fillId="97" borderId="0" applyNumberFormat="0" applyBorder="0" applyAlignment="0" applyProtection="0"/>
    <xf numFmtId="0" fontId="97" fillId="112" borderId="0" applyNumberFormat="0" applyBorder="0" applyAlignment="0" applyProtection="0"/>
    <xf numFmtId="0" fontId="97" fillId="112" borderId="0" applyNumberFormat="0" applyBorder="0" applyAlignment="0" applyProtection="0"/>
    <xf numFmtId="0" fontId="97" fillId="112" borderId="0" applyNumberFormat="0" applyBorder="0" applyAlignment="0" applyProtection="0"/>
    <xf numFmtId="0" fontId="97" fillId="32" borderId="0" applyNumberFormat="0" applyBorder="0" applyAlignment="0" applyProtection="0"/>
    <xf numFmtId="0" fontId="97" fillId="113" borderId="0" applyNumberFormat="0" applyBorder="0" applyAlignment="0" applyProtection="0"/>
    <xf numFmtId="0" fontId="97" fillId="113" borderId="0" applyNumberFormat="0" applyBorder="0" applyAlignment="0" applyProtection="0"/>
    <xf numFmtId="0" fontId="97" fillId="113" borderId="0" applyNumberFormat="0" applyBorder="0" applyAlignment="0" applyProtection="0"/>
    <xf numFmtId="0" fontId="97" fillId="36" borderId="0" applyNumberFormat="0" applyBorder="0" applyAlignment="0" applyProtection="0"/>
    <xf numFmtId="0" fontId="97" fillId="108" borderId="0" applyNumberFormat="0" applyBorder="0" applyAlignment="0" applyProtection="0"/>
    <xf numFmtId="0" fontId="97" fillId="108" borderId="0" applyNumberFormat="0" applyBorder="0" applyAlignment="0" applyProtection="0"/>
    <xf numFmtId="0" fontId="97" fillId="108" borderId="0" applyNumberFormat="0" applyBorder="0" applyAlignment="0" applyProtection="0"/>
    <xf numFmtId="0" fontId="97" fillId="96" borderId="0" applyNumberFormat="0" applyBorder="0" applyAlignment="0" applyProtection="0"/>
    <xf numFmtId="0" fontId="97" fillId="109" borderId="0" applyNumberFormat="0" applyBorder="0" applyAlignment="0" applyProtection="0"/>
    <xf numFmtId="0" fontId="97" fillId="109" borderId="0" applyNumberFormat="0" applyBorder="0" applyAlignment="0" applyProtection="0"/>
    <xf numFmtId="0" fontId="97" fillId="109" borderId="0" applyNumberFormat="0" applyBorder="0" applyAlignment="0" applyProtection="0"/>
    <xf numFmtId="0" fontId="97" fillId="29" borderId="0" applyNumberFormat="0" applyBorder="0" applyAlignment="0" applyProtection="0"/>
    <xf numFmtId="0" fontId="97" fillId="114" borderId="0" applyNumberFormat="0" applyBorder="0" applyAlignment="0" applyProtection="0"/>
    <xf numFmtId="0" fontId="97" fillId="114" borderId="0" applyNumberFormat="0" applyBorder="0" applyAlignment="0" applyProtection="0"/>
    <xf numFmtId="0" fontId="97" fillId="114" borderId="0" applyNumberFormat="0" applyBorder="0" applyAlignment="0" applyProtection="0"/>
    <xf numFmtId="0" fontId="97" fillId="35" borderId="0" applyNumberFormat="0" applyBorder="0" applyAlignment="0" applyProtection="0"/>
    <xf numFmtId="0" fontId="98" fillId="101" borderId="0" applyNumberFormat="0" applyBorder="0" applyAlignment="0" applyProtection="0"/>
    <xf numFmtId="0" fontId="98" fillId="101" borderId="0" applyNumberFormat="0" applyBorder="0" applyAlignment="0" applyProtection="0"/>
    <xf numFmtId="0" fontId="98" fillId="101" borderId="0" applyNumberFormat="0" applyBorder="0" applyAlignment="0" applyProtection="0"/>
    <xf numFmtId="0" fontId="98" fillId="30" borderId="0" applyNumberFormat="0" applyBorder="0" applyAlignment="0" applyProtection="0"/>
    <xf numFmtId="0" fontId="99" fillId="83" borderId="38" applyNumberFormat="0" applyAlignment="0" applyProtection="0"/>
    <xf numFmtId="0" fontId="99" fillId="83" borderId="38" applyNumberFormat="0" applyAlignment="0" applyProtection="0"/>
    <xf numFmtId="0" fontId="100" fillId="0" borderId="0">
      <protection locked="0"/>
    </xf>
    <xf numFmtId="0" fontId="101" fillId="85" borderId="2" applyNumberFormat="0" applyAlignment="0" applyProtection="0"/>
    <xf numFmtId="0" fontId="101" fillId="85" borderId="2" applyNumberFormat="0" applyAlignment="0" applyProtection="0"/>
    <xf numFmtId="0" fontId="101" fillId="85" borderId="2" applyNumberFormat="0" applyAlignment="0" applyProtection="0"/>
    <xf numFmtId="0" fontId="101" fillId="98" borderId="2" applyNumberFormat="0" applyAlignment="0" applyProtection="0"/>
    <xf numFmtId="0" fontId="102" fillId="0" borderId="0" applyNumberFormat="0" applyFont="0" applyFill="0" applyBorder="0" applyProtection="0">
      <alignment horizontal="right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" fontId="103" fillId="0" borderId="0" applyFont="0" applyFill="0" applyBorder="0" applyAlignment="0" applyProtection="0"/>
    <xf numFmtId="3" fontId="8" fillId="0" borderId="0" applyFont="0" applyFill="0" applyBorder="0" applyAlignment="0" applyProtection="0"/>
    <xf numFmtId="4" fontId="104" fillId="0" borderId="0" applyFont="0" applyFill="0" applyBorder="0" applyAlignment="0" applyProtection="0"/>
    <xf numFmtId="0" fontId="8" fillId="28" borderId="0" applyNumberFormat="0" applyFont="0" applyBorder="0" applyAlignment="0"/>
    <xf numFmtId="167" fontId="8" fillId="0" borderId="0" applyFont="0" applyFill="0" applyBorder="0" applyAlignment="0" applyProtection="0"/>
    <xf numFmtId="177" fontId="103" fillId="0" borderId="0" applyFont="0" applyFill="0" applyBorder="0" applyAlignment="0" applyProtection="0"/>
    <xf numFmtId="178" fontId="105" fillId="0" borderId="0" applyFont="0" applyFill="0" applyBorder="0" applyAlignment="0" applyProtection="0"/>
    <xf numFmtId="15" fontId="105" fillId="0" borderId="0" applyFont="0" applyFill="0" applyBorder="0" applyProtection="0">
      <alignment horizontal="right"/>
    </xf>
    <xf numFmtId="166" fontId="8" fillId="0" borderId="0" applyFont="0" applyFill="0" applyBorder="0" applyAlignment="0" applyProtection="0">
      <alignment wrapText="1"/>
    </xf>
    <xf numFmtId="168" fontId="8" fillId="0" borderId="0" applyFont="0" applyFill="0" applyBorder="0" applyAlignment="0" applyProtection="0">
      <alignment wrapText="1"/>
    </xf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" fontId="103" fillId="0" borderId="0" applyFont="0" applyFill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90" borderId="0" applyNumberFormat="0" applyBorder="0" applyAlignment="0" applyProtection="0"/>
    <xf numFmtId="180" fontId="108" fillId="0" borderId="0">
      <protection locked="0"/>
    </xf>
    <xf numFmtId="0" fontId="109" fillId="0" borderId="0" applyNumberFormat="0" applyFill="0" applyBorder="0" applyAlignment="0" applyProtection="0"/>
    <xf numFmtId="181" fontId="110" fillId="0" borderId="0">
      <alignment horizontal="left" vertic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16" fillId="86" borderId="38" applyNumberFormat="0" applyAlignment="0" applyProtection="0"/>
    <xf numFmtId="0" fontId="116" fillId="86" borderId="38" applyNumberFormat="0" applyAlignment="0" applyProtection="0"/>
    <xf numFmtId="0" fontId="8" fillId="86" borderId="0" applyNumberFormat="0" applyFont="0" applyBorder="0" applyAlignment="0"/>
    <xf numFmtId="182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108" fillId="0" borderId="0">
      <protection locked="0"/>
    </xf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8" borderId="0" applyNumberFormat="0" applyBorder="0" applyAlignment="0" applyProtection="0"/>
    <xf numFmtId="0" fontId="117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172" fontId="13" fillId="0" borderId="0"/>
    <xf numFmtId="172" fontId="13" fillId="0" borderId="0"/>
    <xf numFmtId="0" fontId="8" fillId="0" borderId="0" applyBorder="0"/>
    <xf numFmtId="0" fontId="8" fillId="0" borderId="0"/>
    <xf numFmtId="172" fontId="13" fillId="0" borderId="0"/>
    <xf numFmtId="0" fontId="8" fillId="0" borderId="0"/>
    <xf numFmtId="0" fontId="8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8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172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48" borderId="44" applyNumberFormat="0" applyFont="0" applyAlignment="0" applyProtection="0"/>
    <xf numFmtId="0" fontId="119" fillId="83" borderId="7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13" fontId="8" fillId="0" borderId="0" applyFont="0" applyFill="0" applyProtection="0"/>
    <xf numFmtId="9" fontId="55" fillId="0" borderId="0" applyFont="0" applyFill="0" applyBorder="0" applyAlignment="0" applyProtection="0"/>
    <xf numFmtId="10" fontId="105" fillId="0" borderId="0" applyFont="0" applyFill="0" applyBorder="0" applyAlignment="0" applyProtection="0"/>
    <xf numFmtId="181" fontId="121" fillId="0" borderId="0" applyFill="0" applyBorder="0" applyAlignment="0" applyProtection="0"/>
    <xf numFmtId="0" fontId="8" fillId="0" borderId="0"/>
    <xf numFmtId="0" fontId="8" fillId="0" borderId="0"/>
    <xf numFmtId="0" fontId="122" fillId="0" borderId="0"/>
    <xf numFmtId="0" fontId="108" fillId="0" borderId="0">
      <alignment horizontal="right"/>
    </xf>
    <xf numFmtId="0" fontId="108" fillId="0" borderId="0">
      <alignment horizontal="left"/>
    </xf>
    <xf numFmtId="0" fontId="5" fillId="0" borderId="0"/>
    <xf numFmtId="0" fontId="118" fillId="0" borderId="0">
      <alignment vertical="top"/>
    </xf>
    <xf numFmtId="168" fontId="118" fillId="0" borderId="49" applyFont="0" applyAlignment="0">
      <alignment vertical="top" wrapText="1"/>
    </xf>
    <xf numFmtId="186" fontId="8" fillId="0" borderId="0" applyFont="0" applyFill="0" applyBorder="0" applyAlignment="0" applyProtection="0">
      <alignment horizontal="left"/>
    </xf>
    <xf numFmtId="186" fontId="8" fillId="0" borderId="0" applyFont="0" applyFill="0" applyBorder="0" applyAlignment="0" applyProtection="0">
      <alignment horizontal="left"/>
    </xf>
    <xf numFmtId="170" fontId="8" fillId="0" borderId="0" applyFont="0" applyFill="0" applyBorder="0" applyAlignment="0" applyProtection="0">
      <alignment horizontal="left"/>
    </xf>
    <xf numFmtId="170" fontId="8" fillId="0" borderId="0" applyFont="0" applyFill="0" applyBorder="0" applyAlignment="0" applyProtection="0">
      <alignment horizontal="left"/>
    </xf>
    <xf numFmtId="187" fontId="8" fillId="0" borderId="0" applyFont="0" applyFill="0" applyBorder="0" applyAlignment="0" applyProtection="0">
      <alignment horizontal="left"/>
    </xf>
    <xf numFmtId="187" fontId="8" fillId="0" borderId="0" applyFont="0" applyFill="0" applyBorder="0" applyAlignment="0" applyProtection="0">
      <alignment horizontal="left"/>
    </xf>
    <xf numFmtId="49" fontId="8" fillId="0" borderId="0" applyFill="0" applyBorder="0" applyProtection="0">
      <alignment horizontal="left"/>
    </xf>
    <xf numFmtId="49" fontId="8" fillId="0" borderId="0" applyFill="0" applyBorder="0" applyProtection="0">
      <alignment horizontal="left"/>
    </xf>
    <xf numFmtId="186" fontId="8" fillId="0" borderId="0" applyFont="0" applyFill="0" applyBorder="0" applyAlignment="0" applyProtection="0">
      <alignment horizontal="left"/>
    </xf>
    <xf numFmtId="186" fontId="8" fillId="0" borderId="0" applyFont="0" applyFill="0" applyBorder="0" applyAlignment="0" applyProtection="0">
      <alignment horizontal="left"/>
    </xf>
    <xf numFmtId="170" fontId="8" fillId="0" borderId="0" applyFont="0" applyFill="0" applyBorder="0" applyAlignment="0" applyProtection="0">
      <alignment horizontal="left"/>
    </xf>
    <xf numFmtId="170" fontId="8" fillId="0" borderId="0" applyFont="0" applyFill="0" applyBorder="0" applyAlignment="0" applyProtection="0">
      <alignment horizontal="left"/>
    </xf>
    <xf numFmtId="187" fontId="8" fillId="0" borderId="0" applyFont="0" applyFill="0" applyBorder="0" applyAlignment="0" applyProtection="0">
      <alignment horizontal="left"/>
    </xf>
    <xf numFmtId="187" fontId="8" fillId="0" borderId="0" applyFont="0" applyFill="0" applyBorder="0" applyAlignment="0" applyProtection="0">
      <alignment horizontal="left"/>
    </xf>
    <xf numFmtId="49" fontId="8" fillId="0" borderId="0" applyFill="0" applyBorder="0" applyProtection="0">
      <alignment horizontal="left"/>
    </xf>
    <xf numFmtId="49" fontId="8" fillId="0" borderId="0" applyFill="0" applyBorder="0" applyProtection="0">
      <alignment horizontal="left"/>
    </xf>
    <xf numFmtId="4" fontId="102" fillId="0" borderId="25" applyNumberFormat="0" applyFont="0" applyFill="0" applyAlignment="0" applyProtection="0"/>
    <xf numFmtId="2" fontId="100" fillId="1" borderId="29" applyNumberFormat="0" applyBorder="0" applyProtection="0">
      <alignment horizontal="left"/>
    </xf>
    <xf numFmtId="0" fontId="123" fillId="0" borderId="0">
      <alignment horizontal="left" vertical="top"/>
    </xf>
    <xf numFmtId="0" fontId="124" fillId="0" borderId="0">
      <alignment horizontal="left"/>
    </xf>
    <xf numFmtId="188" fontId="125" fillId="115" borderId="0" applyNumberFormat="0" applyBorder="0">
      <protection locked="0"/>
    </xf>
    <xf numFmtId="188" fontId="126" fillId="116" borderId="0" applyNumberFormat="0" applyBorder="0">
      <protection locked="0"/>
    </xf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89" fontId="121" fillId="0" borderId="0" applyFont="0" applyFill="0" applyBorder="0" applyAlignment="0" applyProtection="0"/>
    <xf numFmtId="190" fontId="121" fillId="0" borderId="0" applyFont="0" applyFill="0" applyBorder="0" applyAlignment="0" applyProtection="0"/>
    <xf numFmtId="191" fontId="105" fillId="0" borderId="0" applyFont="0" applyFill="0" applyBorder="0" applyAlignment="0" applyProtection="0"/>
    <xf numFmtId="0" fontId="127" fillId="28" borderId="0">
      <alignment horizontal="left" vertical="center" indent="1"/>
    </xf>
    <xf numFmtId="0" fontId="8" fillId="0" borderId="0">
      <alignment vertical="top"/>
    </xf>
    <xf numFmtId="4" fontId="102" fillId="0" borderId="25" applyNumberFormat="0" applyFont="0" applyFill="0" applyAlignment="0" applyProtection="0"/>
    <xf numFmtId="2" fontId="100" fillId="1" borderId="29" applyNumberFormat="0" applyBorder="0" applyProtection="0">
      <alignment horizontal="left"/>
    </xf>
    <xf numFmtId="0" fontId="1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179" fontId="8" fillId="0" borderId="0" applyFont="0" applyFill="0" applyBorder="0" applyAlignment="0" applyProtection="0"/>
    <xf numFmtId="179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18" fillId="0" borderId="0"/>
    <xf numFmtId="0" fontId="118" fillId="0" borderId="0"/>
    <xf numFmtId="179" fontId="118" fillId="0" borderId="0"/>
    <xf numFmtId="179" fontId="118" fillId="0" borderId="0"/>
    <xf numFmtId="0" fontId="118" fillId="0" borderId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29" fillId="0" borderId="0">
      <alignment horizontal="left"/>
    </xf>
    <xf numFmtId="0" fontId="129" fillId="0" borderId="0">
      <alignment horizontal="left"/>
    </xf>
    <xf numFmtId="179" fontId="129" fillId="0" borderId="0">
      <alignment horizontal="left"/>
    </xf>
    <xf numFmtId="179" fontId="129" fillId="0" borderId="0">
      <alignment horizontal="left"/>
    </xf>
    <xf numFmtId="0" fontId="129" fillId="0" borderId="0">
      <alignment horizontal="left"/>
    </xf>
    <xf numFmtId="179" fontId="129" fillId="0" borderId="0">
      <alignment horizontal="left"/>
    </xf>
    <xf numFmtId="179" fontId="129" fillId="0" borderId="0">
      <alignment horizontal="left"/>
    </xf>
    <xf numFmtId="179" fontId="129" fillId="0" borderId="0">
      <alignment horizontal="left"/>
    </xf>
    <xf numFmtId="179" fontId="129" fillId="0" borderId="0">
      <alignment horizontal="left"/>
    </xf>
    <xf numFmtId="179" fontId="129" fillId="0" borderId="0">
      <alignment horizontal="left"/>
    </xf>
    <xf numFmtId="179" fontId="129" fillId="0" borderId="0">
      <alignment horizontal="left"/>
    </xf>
    <xf numFmtId="179" fontId="129" fillId="0" borderId="0">
      <alignment horizontal="left"/>
    </xf>
    <xf numFmtId="179" fontId="129" fillId="0" borderId="0">
      <alignment horizontal="left"/>
    </xf>
    <xf numFmtId="179" fontId="129" fillId="0" borderId="0">
      <alignment horizontal="left"/>
    </xf>
    <xf numFmtId="179" fontId="129" fillId="0" borderId="0">
      <alignment horizontal="left"/>
    </xf>
    <xf numFmtId="167" fontId="8" fillId="0" borderId="0" applyFont="0" applyFill="0" applyBorder="0" applyAlignment="0" applyProtection="0"/>
    <xf numFmtId="179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11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79" fontId="130" fillId="0" borderId="0" applyNumberFormat="0" applyFill="0" applyBorder="0" applyAlignment="0" applyProtection="0">
      <alignment vertical="top"/>
      <protection locked="0"/>
    </xf>
    <xf numFmtId="15" fontId="5" fillId="0" borderId="0" applyNumberFormat="0" applyFont="0" applyFill="0" applyAlignment="0">
      <alignment horizontal="right" wrapText="1"/>
    </xf>
    <xf numFmtId="0" fontId="96" fillId="10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6" fillId="8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6" fillId="100" borderId="0" applyNumberFormat="0" applyBorder="0" applyAlignment="0" applyProtection="0"/>
    <xf numFmtId="0" fontId="13" fillId="89" borderId="0" applyNumberFormat="0" applyBorder="0" applyAlignment="0" applyProtection="0"/>
    <xf numFmtId="179" fontId="131" fillId="117" borderId="0" applyNumberFormat="0" applyBorder="0" applyAlignment="0" applyProtection="0"/>
    <xf numFmtId="0" fontId="1" fillId="60" borderId="0" applyNumberFormat="0" applyBorder="0" applyAlignment="0" applyProtection="0"/>
    <xf numFmtId="179" fontId="131" fillId="117" borderId="0" applyNumberFormat="0" applyBorder="0" applyAlignment="0" applyProtection="0"/>
    <xf numFmtId="179" fontId="131" fillId="117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6" fillId="101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6" fillId="3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6" fillId="101" borderId="0" applyNumberFormat="0" applyBorder="0" applyAlignment="0" applyProtection="0"/>
    <xf numFmtId="0" fontId="13" fillId="30" borderId="0" applyNumberFormat="0" applyBorder="0" applyAlignment="0" applyProtection="0"/>
    <xf numFmtId="179" fontId="131" fillId="118" borderId="0" applyNumberFormat="0" applyBorder="0" applyAlignment="0" applyProtection="0"/>
    <xf numFmtId="0" fontId="1" fillId="64" borderId="0" applyNumberFormat="0" applyBorder="0" applyAlignment="0" applyProtection="0"/>
    <xf numFmtId="179" fontId="131" fillId="118" borderId="0" applyNumberFormat="0" applyBorder="0" applyAlignment="0" applyProtection="0"/>
    <xf numFmtId="179" fontId="131" fillId="11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6" fillId="8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6" fillId="90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6" fillId="84" borderId="0" applyNumberFormat="0" applyBorder="0" applyAlignment="0" applyProtection="0"/>
    <xf numFmtId="0" fontId="13" fillId="90" borderId="0" applyNumberFormat="0" applyBorder="0" applyAlignment="0" applyProtection="0"/>
    <xf numFmtId="179" fontId="131" fillId="119" borderId="0" applyNumberFormat="0" applyBorder="0" applyAlignment="0" applyProtection="0"/>
    <xf numFmtId="0" fontId="1" fillId="68" borderId="0" applyNumberFormat="0" applyBorder="0" applyAlignment="0" applyProtection="0"/>
    <xf numFmtId="179" fontId="131" fillId="119" borderId="0" applyNumberFormat="0" applyBorder="0" applyAlignment="0" applyProtection="0"/>
    <xf numFmtId="179" fontId="131" fillId="119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6" fillId="10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6" fillId="9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6" fillId="102" borderId="0" applyNumberFormat="0" applyBorder="0" applyAlignment="0" applyProtection="0"/>
    <xf numFmtId="0" fontId="13" fillId="91" borderId="0" applyNumberFormat="0" applyBorder="0" applyAlignment="0" applyProtection="0"/>
    <xf numFmtId="179" fontId="131" fillId="120" borderId="0" applyNumberFormat="0" applyBorder="0" applyAlignment="0" applyProtection="0"/>
    <xf numFmtId="0" fontId="1" fillId="72" borderId="0" applyNumberFormat="0" applyBorder="0" applyAlignment="0" applyProtection="0"/>
    <xf numFmtId="179" fontId="131" fillId="120" borderId="0" applyNumberFormat="0" applyBorder="0" applyAlignment="0" applyProtection="0"/>
    <xf numFmtId="179" fontId="131" fillId="120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6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96" fillId="9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96" fillId="88" borderId="0" applyNumberFormat="0" applyBorder="0" applyAlignment="0" applyProtection="0"/>
    <xf numFmtId="0" fontId="13" fillId="92" borderId="0" applyNumberFormat="0" applyBorder="0" applyAlignment="0" applyProtection="0"/>
    <xf numFmtId="179" fontId="131" fillId="117" borderId="0" applyNumberFormat="0" applyBorder="0" applyAlignment="0" applyProtection="0"/>
    <xf numFmtId="0" fontId="1" fillId="76" borderId="0" applyNumberFormat="0" applyBorder="0" applyAlignment="0" applyProtection="0"/>
    <xf numFmtId="179" fontId="131" fillId="117" borderId="0" applyNumberFormat="0" applyBorder="0" applyAlignment="0" applyProtection="0"/>
    <xf numFmtId="179" fontId="131" fillId="117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96" fillId="8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96" fillId="93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96" fillId="86" borderId="0" applyNumberFormat="0" applyBorder="0" applyAlignment="0" applyProtection="0"/>
    <xf numFmtId="0" fontId="13" fillId="93" borderId="0" applyNumberFormat="0" applyBorder="0" applyAlignment="0" applyProtection="0"/>
    <xf numFmtId="179" fontId="131" fillId="50" borderId="0" applyNumberFormat="0" applyBorder="0" applyAlignment="0" applyProtection="0"/>
    <xf numFmtId="0" fontId="1" fillId="80" borderId="0" applyNumberFormat="0" applyBorder="0" applyAlignment="0" applyProtection="0"/>
    <xf numFmtId="179" fontId="131" fillId="50" borderId="0" applyNumberFormat="0" applyBorder="0" applyAlignment="0" applyProtection="0"/>
    <xf numFmtId="179" fontId="131" fillId="5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96" fillId="10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6" fillId="4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6" fillId="103" borderId="0" applyNumberFormat="0" applyBorder="0" applyAlignment="0" applyProtection="0"/>
    <xf numFmtId="0" fontId="13" fillId="45" borderId="0" applyNumberFormat="0" applyBorder="0" applyAlignment="0" applyProtection="0"/>
    <xf numFmtId="179" fontId="131" fillId="117" borderId="0" applyNumberFormat="0" applyBorder="0" applyAlignment="0" applyProtection="0"/>
    <xf numFmtId="0" fontId="1" fillId="61" borderId="0" applyNumberFormat="0" applyBorder="0" applyAlignment="0" applyProtection="0"/>
    <xf numFmtId="179" fontId="131" fillId="117" borderId="0" applyNumberFormat="0" applyBorder="0" applyAlignment="0" applyProtection="0"/>
    <xf numFmtId="179" fontId="131" fillId="11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96" fillId="104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96" fillId="94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96" fillId="104" borderId="0" applyNumberFormat="0" applyBorder="0" applyAlignment="0" applyProtection="0"/>
    <xf numFmtId="0" fontId="13" fillId="94" borderId="0" applyNumberFormat="0" applyBorder="0" applyAlignment="0" applyProtection="0"/>
    <xf numFmtId="179" fontId="131" fillId="118" borderId="0" applyNumberFormat="0" applyBorder="0" applyAlignment="0" applyProtection="0"/>
    <xf numFmtId="0" fontId="1" fillId="65" borderId="0" applyNumberFormat="0" applyBorder="0" applyAlignment="0" applyProtection="0"/>
    <xf numFmtId="179" fontId="131" fillId="118" borderId="0" applyNumberFormat="0" applyBorder="0" applyAlignment="0" applyProtection="0"/>
    <xf numFmtId="179" fontId="131" fillId="118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96" fillId="10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96" fillId="3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96" fillId="105" borderId="0" applyNumberFormat="0" applyBorder="0" applyAlignment="0" applyProtection="0"/>
    <xf numFmtId="0" fontId="13" fillId="38" borderId="0" applyNumberFormat="0" applyBorder="0" applyAlignment="0" applyProtection="0"/>
    <xf numFmtId="179" fontId="131" fillId="119" borderId="0" applyNumberFormat="0" applyBorder="0" applyAlignment="0" applyProtection="0"/>
    <xf numFmtId="0" fontId="1" fillId="69" borderId="0" applyNumberFormat="0" applyBorder="0" applyAlignment="0" applyProtection="0"/>
    <xf numFmtId="179" fontId="131" fillId="119" borderId="0" applyNumberFormat="0" applyBorder="0" applyAlignment="0" applyProtection="0"/>
    <xf numFmtId="179" fontId="131" fillId="11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96" fillId="102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96" fillId="9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96" fillId="102" borderId="0" applyNumberFormat="0" applyBorder="0" applyAlignment="0" applyProtection="0"/>
    <xf numFmtId="0" fontId="13" fillId="91" borderId="0" applyNumberFormat="0" applyBorder="0" applyAlignment="0" applyProtection="0"/>
    <xf numFmtId="179" fontId="131" fillId="121" borderId="0" applyNumberFormat="0" applyBorder="0" applyAlignment="0" applyProtection="0"/>
    <xf numFmtId="0" fontId="1" fillId="73" borderId="0" applyNumberFormat="0" applyBorder="0" applyAlignment="0" applyProtection="0"/>
    <xf numFmtId="179" fontId="131" fillId="121" borderId="0" applyNumberFormat="0" applyBorder="0" applyAlignment="0" applyProtection="0"/>
    <xf numFmtId="179" fontId="131" fillId="12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96" fillId="10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96" fillId="45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96" fillId="103" borderId="0" applyNumberFormat="0" applyBorder="0" applyAlignment="0" applyProtection="0"/>
    <xf numFmtId="0" fontId="13" fillId="45" borderId="0" applyNumberFormat="0" applyBorder="0" applyAlignment="0" applyProtection="0"/>
    <xf numFmtId="179" fontId="131" fillId="117" borderId="0" applyNumberFormat="0" applyBorder="0" applyAlignment="0" applyProtection="0"/>
    <xf numFmtId="0" fontId="1" fillId="77" borderId="0" applyNumberFormat="0" applyBorder="0" applyAlignment="0" applyProtection="0"/>
    <xf numFmtId="179" fontId="131" fillId="117" borderId="0" applyNumberFormat="0" applyBorder="0" applyAlignment="0" applyProtection="0"/>
    <xf numFmtId="179" fontId="131" fillId="11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96" fillId="106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96" fillId="33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96" fillId="106" borderId="0" applyNumberFormat="0" applyBorder="0" applyAlignment="0" applyProtection="0"/>
    <xf numFmtId="0" fontId="13" fillId="33" borderId="0" applyNumberFormat="0" applyBorder="0" applyAlignment="0" applyProtection="0"/>
    <xf numFmtId="179" fontId="131" fillId="50" borderId="0" applyNumberFormat="0" applyBorder="0" applyAlignment="0" applyProtection="0"/>
    <xf numFmtId="0" fontId="1" fillId="81" borderId="0" applyNumberFormat="0" applyBorder="0" applyAlignment="0" applyProtection="0"/>
    <xf numFmtId="179" fontId="131" fillId="50" borderId="0" applyNumberFormat="0" applyBorder="0" applyAlignment="0" applyProtection="0"/>
    <xf numFmtId="179" fontId="131" fillId="5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97" fillId="107" borderId="0" applyNumberFormat="0" applyBorder="0" applyAlignment="0" applyProtection="0"/>
    <xf numFmtId="0" fontId="97" fillId="107" borderId="0" applyNumberFormat="0" applyBorder="0" applyAlignment="0" applyProtection="0"/>
    <xf numFmtId="0" fontId="97" fillId="104" borderId="0" applyNumberFormat="0" applyBorder="0" applyAlignment="0" applyProtection="0"/>
    <xf numFmtId="0" fontId="97" fillId="104" borderId="0" applyNumberFormat="0" applyBorder="0" applyAlignment="0" applyProtection="0"/>
    <xf numFmtId="0" fontId="97" fillId="105" borderId="0" applyNumberFormat="0" applyBorder="0" applyAlignment="0" applyProtection="0"/>
    <xf numFmtId="0" fontId="97" fillId="105" borderId="0" applyNumberFormat="0" applyBorder="0" applyAlignment="0" applyProtection="0"/>
    <xf numFmtId="0" fontId="97" fillId="108" borderId="0" applyNumberFormat="0" applyBorder="0" applyAlignment="0" applyProtection="0"/>
    <xf numFmtId="0" fontId="97" fillId="108" borderId="0" applyNumberFormat="0" applyBorder="0" applyAlignment="0" applyProtection="0"/>
    <xf numFmtId="0" fontId="97" fillId="109" borderId="0" applyNumberFormat="0" applyBorder="0" applyAlignment="0" applyProtection="0"/>
    <xf numFmtId="0" fontId="97" fillId="109" borderId="0" applyNumberFormat="0" applyBorder="0" applyAlignment="0" applyProtection="0"/>
    <xf numFmtId="0" fontId="97" fillId="110" borderId="0" applyNumberFormat="0" applyBorder="0" applyAlignment="0" applyProtection="0"/>
    <xf numFmtId="0" fontId="97" fillId="110" borderId="0" applyNumberFormat="0" applyBorder="0" applyAlignment="0" applyProtection="0"/>
    <xf numFmtId="0" fontId="97" fillId="111" borderId="0" applyNumberFormat="0" applyBorder="0" applyAlignment="0" applyProtection="0"/>
    <xf numFmtId="0" fontId="97" fillId="111" borderId="0" applyNumberFormat="0" applyBorder="0" applyAlignment="0" applyProtection="0"/>
    <xf numFmtId="0" fontId="97" fillId="112" borderId="0" applyNumberFormat="0" applyBorder="0" applyAlignment="0" applyProtection="0"/>
    <xf numFmtId="0" fontId="97" fillId="112" borderId="0" applyNumberFormat="0" applyBorder="0" applyAlignment="0" applyProtection="0"/>
    <xf numFmtId="0" fontId="97" fillId="113" borderId="0" applyNumberFormat="0" applyBorder="0" applyAlignment="0" applyProtection="0"/>
    <xf numFmtId="0" fontId="97" fillId="113" borderId="0" applyNumberFormat="0" applyBorder="0" applyAlignment="0" applyProtection="0"/>
    <xf numFmtId="0" fontId="97" fillId="108" borderId="0" applyNumberFormat="0" applyBorder="0" applyAlignment="0" applyProtection="0"/>
    <xf numFmtId="0" fontId="97" fillId="108" borderId="0" applyNumberFormat="0" applyBorder="0" applyAlignment="0" applyProtection="0"/>
    <xf numFmtId="0" fontId="97" fillId="109" borderId="0" applyNumberFormat="0" applyBorder="0" applyAlignment="0" applyProtection="0"/>
    <xf numFmtId="0" fontId="97" fillId="109" borderId="0" applyNumberFormat="0" applyBorder="0" applyAlignment="0" applyProtection="0"/>
    <xf numFmtId="0" fontId="97" fillId="114" borderId="0" applyNumberFormat="0" applyBorder="0" applyAlignment="0" applyProtection="0"/>
    <xf numFmtId="0" fontId="97" fillId="114" borderId="0" applyNumberFormat="0" applyBorder="0" applyAlignment="0" applyProtection="0"/>
    <xf numFmtId="179" fontId="132" fillId="0" borderId="0"/>
    <xf numFmtId="0" fontId="132" fillId="0" borderId="0"/>
    <xf numFmtId="179" fontId="132" fillId="0" borderId="0"/>
    <xf numFmtId="3" fontId="133" fillId="28" borderId="45">
      <alignment horizontal="center"/>
      <protection locked="0"/>
    </xf>
    <xf numFmtId="3" fontId="133" fillId="28" borderId="0">
      <alignment horizontal="center"/>
      <protection locked="0"/>
    </xf>
    <xf numFmtId="17" fontId="134" fillId="28" borderId="45">
      <alignment horizontal="center"/>
      <protection locked="0"/>
    </xf>
    <xf numFmtId="0" fontId="98" fillId="101" borderId="0" applyNumberFormat="0" applyBorder="0" applyAlignment="0" applyProtection="0"/>
    <xf numFmtId="0" fontId="98" fillId="30" borderId="0" applyNumberFormat="0" applyBorder="0" applyAlignment="0" applyProtection="0"/>
    <xf numFmtId="0" fontId="98" fillId="101" borderId="0" applyNumberFormat="0" applyBorder="0" applyAlignment="0" applyProtection="0"/>
    <xf numFmtId="192" fontId="8" fillId="28" borderId="45">
      <alignment horizontal="right"/>
      <protection locked="0"/>
    </xf>
    <xf numFmtId="193" fontId="8" fillId="0" borderId="0"/>
    <xf numFmtId="194" fontId="8" fillId="0" borderId="0"/>
    <xf numFmtId="195" fontId="8" fillId="0" borderId="0"/>
    <xf numFmtId="196" fontId="8" fillId="0" borderId="0"/>
    <xf numFmtId="197" fontId="8" fillId="0" borderId="0"/>
    <xf numFmtId="198" fontId="8" fillId="0" borderId="0"/>
    <xf numFmtId="20" fontId="8" fillId="0" borderId="0"/>
    <xf numFmtId="0" fontId="101" fillId="85" borderId="2" applyNumberFormat="0" applyAlignment="0" applyProtection="0"/>
    <xf numFmtId="0" fontId="101" fillId="85" borderId="2" applyNumberFormat="0" applyAlignment="0" applyProtection="0"/>
    <xf numFmtId="0" fontId="101" fillId="98" borderId="2" applyNumberFormat="0" applyAlignment="0" applyProtection="0"/>
    <xf numFmtId="179" fontId="135" fillId="98" borderId="2" applyNumberFormat="0" applyAlignment="0" applyProtection="0"/>
    <xf numFmtId="179" fontId="135" fillId="98" borderId="2" applyNumberFormat="0" applyAlignment="0" applyProtection="0"/>
    <xf numFmtId="0" fontId="101" fillId="85" borderId="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18" fillId="0" borderId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8" fillId="0" borderId="0" applyFont="0" applyFill="0" applyBorder="0" applyAlignment="0" applyProtection="0"/>
    <xf numFmtId="165" fontId="118" fillId="0" borderId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9" fillId="0" borderId="0" applyFont="0" applyFill="0" applyBorder="0" applyAlignment="0" applyProtection="0"/>
    <xf numFmtId="165" fontId="118" fillId="0" borderId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99" fontId="141" fillId="0" borderId="0" applyFill="0" applyBorder="0" applyAlignment="0" applyProtection="0"/>
    <xf numFmtId="199" fontId="141" fillId="0" borderId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18" fillId="0" borderId="0">
      <alignment vertical="top"/>
    </xf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3" fontId="103" fillId="0" borderId="0" applyFont="0" applyFill="0" applyBorder="0" applyAlignment="0" applyProtection="0"/>
    <xf numFmtId="200" fontId="8" fillId="0" borderId="0" applyBorder="0"/>
    <xf numFmtId="201" fontId="8" fillId="0" borderId="0" applyBorder="0"/>
    <xf numFmtId="202" fontId="8" fillId="0" borderId="0" applyBorder="0"/>
    <xf numFmtId="179" fontId="31" fillId="0" borderId="0"/>
    <xf numFmtId="179" fontId="31" fillId="0" borderId="0">
      <alignment horizontal="center"/>
    </xf>
    <xf numFmtId="179" fontId="6" fillId="0" borderId="0">
      <alignment horizontal="center"/>
    </xf>
    <xf numFmtId="179" fontId="8" fillId="0" borderId="0">
      <alignment horizontal="center"/>
    </xf>
    <xf numFmtId="179" fontId="8" fillId="0" borderId="0">
      <alignment vertical="top" wrapText="1"/>
    </xf>
    <xf numFmtId="179" fontId="48" fillId="0" borderId="0"/>
    <xf numFmtId="179" fontId="5" fillId="0" borderId="0"/>
    <xf numFmtId="179" fontId="54" fillId="0" borderId="0"/>
    <xf numFmtId="203" fontId="142" fillId="0" borderId="0" applyFill="0" applyBorder="0">
      <protection locked="0"/>
    </xf>
    <xf numFmtId="204" fontId="143" fillId="0" borderId="0" applyFill="0" applyBorder="0"/>
    <xf numFmtId="204" fontId="142" fillId="0" borderId="0" applyFill="0" applyBorder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/>
    <xf numFmtId="167" fontId="13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top"/>
    </xf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>
      <alignment vertical="top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03" fillId="0" borderId="0" applyFont="0" applyFill="0" applyBorder="0" applyAlignment="0" applyProtection="0"/>
    <xf numFmtId="192" fontId="8" fillId="28" borderId="45">
      <alignment horizontal="right"/>
      <protection locked="0"/>
    </xf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5" fontId="105" fillId="0" borderId="0" applyFont="0" applyFill="0" applyBorder="0" applyProtection="0">
      <alignment horizontal="right"/>
    </xf>
    <xf numFmtId="15" fontId="142" fillId="0" borderId="0" applyFill="0" applyBorder="0">
      <protection locked="0"/>
    </xf>
    <xf numFmtId="205" fontId="143" fillId="0" borderId="0" applyFill="0" applyBorder="0"/>
    <xf numFmtId="1" fontId="143" fillId="0" borderId="0" applyFill="0" applyBorder="0">
      <alignment horizontal="right"/>
    </xf>
    <xf numFmtId="2" fontId="143" fillId="0" borderId="0" applyFill="0" applyBorder="0">
      <alignment horizontal="right"/>
    </xf>
    <xf numFmtId="2" fontId="142" fillId="0" borderId="0" applyFill="0" applyBorder="0">
      <protection locked="0"/>
    </xf>
    <xf numFmtId="171" fontId="143" fillId="0" borderId="0" applyFill="0" applyBorder="0">
      <alignment horizontal="right"/>
    </xf>
    <xf numFmtId="171" fontId="142" fillId="0" borderId="0" applyFill="0" applyBorder="0">
      <protection locked="0"/>
    </xf>
    <xf numFmtId="0" fontId="10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06" fontId="57" fillId="43" borderId="30" applyAlignment="0" applyProtection="0"/>
    <xf numFmtId="2" fontId="103" fillId="0" borderId="0" applyFont="0" applyFill="0" applyBorder="0" applyAlignment="0" applyProtection="0"/>
    <xf numFmtId="0" fontId="107" fillId="84" borderId="0" applyNumberFormat="0" applyBorder="0" applyAlignment="0" applyProtection="0"/>
    <xf numFmtId="0" fontId="107" fillId="90" borderId="0" applyNumberFormat="0" applyBorder="0" applyAlignment="0" applyProtection="0"/>
    <xf numFmtId="0" fontId="107" fillId="84" borderId="0" applyNumberFormat="0" applyBorder="0" applyAlignment="0" applyProtection="0"/>
    <xf numFmtId="38" fontId="5" fillId="83" borderId="0" applyNumberFormat="0" applyBorder="0" applyAlignment="0" applyProtection="0"/>
    <xf numFmtId="9" fontId="134" fillId="28" borderId="0">
      <alignment horizontal="right"/>
      <protection locked="0"/>
    </xf>
    <xf numFmtId="179" fontId="8" fillId="122" borderId="0"/>
    <xf numFmtId="0" fontId="8" fillId="122" borderId="0"/>
    <xf numFmtId="179" fontId="8" fillId="122" borderId="0"/>
    <xf numFmtId="179" fontId="144" fillId="0" borderId="50" applyNumberFormat="0" applyAlignment="0" applyProtection="0">
      <alignment horizontal="left" vertical="center"/>
    </xf>
    <xf numFmtId="0" fontId="144" fillId="0" borderId="50" applyNumberFormat="0" applyAlignment="0" applyProtection="0">
      <alignment horizontal="left" vertical="center"/>
    </xf>
    <xf numFmtId="179" fontId="144" fillId="0" borderId="50" applyNumberFormat="0" applyAlignment="0" applyProtection="0">
      <alignment horizontal="left" vertical="center"/>
    </xf>
    <xf numFmtId="179" fontId="144" fillId="0" borderId="30">
      <alignment horizontal="left" vertical="center"/>
    </xf>
    <xf numFmtId="0" fontId="144" fillId="0" borderId="30">
      <alignment horizontal="left" vertical="center"/>
    </xf>
    <xf numFmtId="179" fontId="144" fillId="0" borderId="30">
      <alignment horizontal="left" vertical="center"/>
    </xf>
    <xf numFmtId="0" fontId="33" fillId="0" borderId="14" applyNumberFormat="0" applyFill="0" applyAlignment="0" applyProtection="0"/>
    <xf numFmtId="0" fontId="145" fillId="0" borderId="40" applyNumberFormat="0" applyFill="0" applyAlignment="0" applyProtection="0"/>
    <xf numFmtId="0" fontId="87" fillId="0" borderId="40" applyNumberFormat="0" applyFill="0" applyAlignment="0" applyProtection="0"/>
    <xf numFmtId="0" fontId="33" fillId="0" borderId="14"/>
    <xf numFmtId="0" fontId="34" fillId="0" borderId="15" applyNumberFormat="0" applyFill="0" applyAlignment="0" applyProtection="0"/>
    <xf numFmtId="0" fontId="146" fillId="0" borderId="41" applyNumberFormat="0" applyFill="0" applyAlignment="0" applyProtection="0"/>
    <xf numFmtId="0" fontId="35" fillId="0" borderId="16" applyNumberFormat="0" applyFill="0" applyAlignment="0" applyProtection="0"/>
    <xf numFmtId="0" fontId="147" fillId="0" borderId="42" applyNumberFormat="0" applyFill="0" applyAlignment="0" applyProtection="0"/>
    <xf numFmtId="0" fontId="3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9" fontId="14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179" fontId="149" fillId="0" borderId="0" applyFill="0" applyBorder="0" applyAlignment="0">
      <protection locked="0"/>
    </xf>
    <xf numFmtId="0" fontId="149" fillId="0" borderId="0" applyFill="0" applyBorder="0" applyAlignment="0">
      <protection locked="0"/>
    </xf>
    <xf numFmtId="179" fontId="149" fillId="0" borderId="0" applyFill="0" applyBorder="0" applyAlignment="0">
      <protection locked="0"/>
    </xf>
    <xf numFmtId="193" fontId="134" fillId="123" borderId="0"/>
    <xf numFmtId="194" fontId="134" fillId="123" borderId="0"/>
    <xf numFmtId="195" fontId="134" fillId="123" borderId="0"/>
    <xf numFmtId="207" fontId="8" fillId="123" borderId="0">
      <protection locked="0"/>
    </xf>
    <xf numFmtId="167" fontId="8" fillId="123" borderId="0">
      <protection locked="0"/>
    </xf>
    <xf numFmtId="196" fontId="8" fillId="123" borderId="0">
      <protection locked="0"/>
    </xf>
    <xf numFmtId="197" fontId="8" fillId="123" borderId="0">
      <protection locked="0"/>
    </xf>
    <xf numFmtId="198" fontId="8" fillId="123" borderId="0">
      <protection locked="0"/>
    </xf>
    <xf numFmtId="20" fontId="8" fillId="123" borderId="0">
      <protection locked="0"/>
    </xf>
    <xf numFmtId="9" fontId="104" fillId="28" borderId="0" applyFont="0" applyBorder="0" applyAlignment="0">
      <alignment horizontal="right"/>
      <protection locked="0"/>
    </xf>
    <xf numFmtId="172" fontId="104" fillId="28" borderId="0" applyFont="0" applyBorder="0" applyAlignment="0">
      <alignment horizontal="right"/>
      <protection locked="0"/>
    </xf>
    <xf numFmtId="10" fontId="104" fillId="28" borderId="0" applyFont="0" applyBorder="0" applyAlignment="0">
      <alignment horizontal="right"/>
      <protection locked="0"/>
    </xf>
    <xf numFmtId="3" fontId="150" fillId="124" borderId="26" applyFont="0" applyBorder="0">
      <alignment horizontal="right"/>
      <protection locked="0"/>
    </xf>
    <xf numFmtId="174" fontId="5" fillId="124" borderId="0" applyFont="0" applyBorder="0">
      <alignment horizontal="right"/>
      <protection locked="0"/>
    </xf>
    <xf numFmtId="4" fontId="150" fillId="124" borderId="26" applyFont="0" applyBorder="0">
      <alignment horizontal="right"/>
      <protection locked="0"/>
    </xf>
    <xf numFmtId="15" fontId="133" fillId="86" borderId="51"/>
    <xf numFmtId="208" fontId="133" fillId="28" borderId="51"/>
    <xf numFmtId="10" fontId="5" fillId="48" borderId="45" applyNumberFormat="0" applyBorder="0" applyAlignment="0" applyProtection="0"/>
    <xf numFmtId="200" fontId="8" fillId="123" borderId="0">
      <protection locked="0"/>
    </xf>
    <xf numFmtId="201" fontId="8" fillId="123" borderId="0">
      <protection locked="0"/>
    </xf>
    <xf numFmtId="179" fontId="31" fillId="123" borderId="0">
      <protection locked="0"/>
    </xf>
    <xf numFmtId="179" fontId="8" fillId="123" borderId="0">
      <alignment horizontal="center"/>
      <protection locked="0"/>
    </xf>
    <xf numFmtId="179" fontId="8" fillId="123" borderId="0">
      <protection locked="0"/>
    </xf>
    <xf numFmtId="179" fontId="8" fillId="123" borderId="0"/>
    <xf numFmtId="179" fontId="8" fillId="123" borderId="0">
      <alignment vertical="top" wrapText="1"/>
      <protection locked="0"/>
    </xf>
    <xf numFmtId="179" fontId="48" fillId="123" borderId="0">
      <protection locked="0"/>
    </xf>
    <xf numFmtId="179" fontId="5" fillId="123" borderId="0">
      <protection locked="0"/>
    </xf>
    <xf numFmtId="179" fontId="54" fillId="123" borderId="0">
      <protection locked="0"/>
    </xf>
    <xf numFmtId="209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0" fontId="41" fillId="0" borderId="19" applyNumberFormat="0" applyFill="0" applyAlignment="0" applyProtection="0"/>
    <xf numFmtId="0" fontId="151" fillId="0" borderId="43" applyNumberFormat="0" applyFill="0" applyAlignment="0" applyProtection="0"/>
    <xf numFmtId="179" fontId="101" fillId="125" borderId="0"/>
    <xf numFmtId="0" fontId="101" fillId="125" borderId="0"/>
    <xf numFmtId="179" fontId="101" fillId="125" borderId="0"/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179" fontId="152" fillId="126" borderId="0"/>
    <xf numFmtId="0" fontId="152" fillId="126" borderId="0"/>
    <xf numFmtId="179" fontId="152" fillId="126" borderId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17" fillId="28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193" fontId="5" fillId="0" borderId="0"/>
    <xf numFmtId="9" fontId="104" fillId="0" borderId="26" applyFont="0" applyBorder="0">
      <alignment horizontal="right"/>
    </xf>
    <xf numFmtId="172" fontId="104" fillId="0" borderId="26" applyFont="0" applyBorder="0">
      <alignment horizontal="right"/>
    </xf>
    <xf numFmtId="10" fontId="104" fillId="0" borderId="26" applyFont="0" applyBorder="0">
      <alignment horizontal="right"/>
    </xf>
    <xf numFmtId="3" fontId="104" fillId="0" borderId="26" applyFont="0" applyBorder="0">
      <alignment horizontal="right"/>
    </xf>
    <xf numFmtId="174" fontId="8" fillId="0" borderId="0" applyFont="0" applyBorder="0" applyAlignment="0">
      <alignment horizontal="right"/>
    </xf>
    <xf numFmtId="4" fontId="104" fillId="0" borderId="26" applyFont="0" applyBorder="0">
      <alignment horizontal="right"/>
    </xf>
    <xf numFmtId="215" fontId="153" fillId="0" borderId="0"/>
    <xf numFmtId="179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136" fillId="0" borderId="0"/>
    <xf numFmtId="179" fontId="136" fillId="0" borderId="0"/>
    <xf numFmtId="0" fontId="136" fillId="0" borderId="0"/>
    <xf numFmtId="179" fontId="136" fillId="0" borderId="0"/>
    <xf numFmtId="0" fontId="8" fillId="0" borderId="0"/>
    <xf numFmtId="0" fontId="136" fillId="0" borderId="0"/>
    <xf numFmtId="179" fontId="136" fillId="0" borderId="0"/>
    <xf numFmtId="0" fontId="1" fillId="0" borderId="0"/>
    <xf numFmtId="0" fontId="136" fillId="0" borderId="0"/>
    <xf numFmtId="0" fontId="140" fillId="0" borderId="0"/>
    <xf numFmtId="179" fontId="140" fillId="0" borderId="0"/>
    <xf numFmtId="0" fontId="1" fillId="0" borderId="0"/>
    <xf numFmtId="179" fontId="136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1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179" fontId="136" fillId="0" borderId="0"/>
    <xf numFmtId="0" fontId="136" fillId="0" borderId="0"/>
    <xf numFmtId="179" fontId="136" fillId="0" borderId="0"/>
    <xf numFmtId="0" fontId="136" fillId="0" borderId="0"/>
    <xf numFmtId="179" fontId="136" fillId="0" borderId="0"/>
    <xf numFmtId="0" fontId="8" fillId="0" borderId="0"/>
    <xf numFmtId="0" fontId="136" fillId="0" borderId="0"/>
    <xf numFmtId="179" fontId="136" fillId="0" borderId="0"/>
    <xf numFmtId="0" fontId="1" fillId="0" borderId="0"/>
    <xf numFmtId="0" fontId="136" fillId="0" borderId="0"/>
    <xf numFmtId="179" fontId="137" fillId="0" borderId="0"/>
    <xf numFmtId="0" fontId="1" fillId="0" borderId="0"/>
    <xf numFmtId="179" fontId="136" fillId="0" borderId="0"/>
    <xf numFmtId="0" fontId="118" fillId="0" borderId="0">
      <alignment vertical="top"/>
    </xf>
    <xf numFmtId="0" fontId="46" fillId="0" borderId="0"/>
    <xf numFmtId="0" fontId="47" fillId="0" borderId="0"/>
    <xf numFmtId="0" fontId="8" fillId="0" borderId="0"/>
    <xf numFmtId="179" fontId="136" fillId="0" borderId="0"/>
    <xf numFmtId="0" fontId="1" fillId="0" borderId="0"/>
    <xf numFmtId="0" fontId="1" fillId="0" borderId="0"/>
    <xf numFmtId="179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6" fillId="0" borderId="0"/>
    <xf numFmtId="0" fontId="8" fillId="0" borderId="0"/>
    <xf numFmtId="179" fontId="137" fillId="0" borderId="0"/>
    <xf numFmtId="0" fontId="8" fillId="0" borderId="0"/>
    <xf numFmtId="179" fontId="136" fillId="0" borderId="0"/>
    <xf numFmtId="0" fontId="46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179" fontId="138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179" fontId="13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179" fontId="138" fillId="0" borderId="0"/>
    <xf numFmtId="0" fontId="52" fillId="0" borderId="0"/>
    <xf numFmtId="179" fontId="138" fillId="0" borderId="0"/>
    <xf numFmtId="0" fontId="1" fillId="0" borderId="0"/>
    <xf numFmtId="0" fontId="1" fillId="0" borderId="0"/>
    <xf numFmtId="179" fontId="138" fillId="0" borderId="0"/>
    <xf numFmtId="0" fontId="52" fillId="0" borderId="0"/>
    <xf numFmtId="179" fontId="138" fillId="0" borderId="0"/>
    <xf numFmtId="0" fontId="1" fillId="0" borderId="0"/>
    <xf numFmtId="0" fontId="1" fillId="0" borderId="0"/>
    <xf numFmtId="179" fontId="138" fillId="0" borderId="0"/>
    <xf numFmtId="0" fontId="136" fillId="0" borderId="0"/>
    <xf numFmtId="179" fontId="136" fillId="0" borderId="0"/>
    <xf numFmtId="0" fontId="1" fillId="0" borderId="0"/>
    <xf numFmtId="0" fontId="136" fillId="0" borderId="0"/>
    <xf numFmtId="179" fontId="136" fillId="0" borderId="0"/>
    <xf numFmtId="0" fontId="1" fillId="0" borderId="0"/>
    <xf numFmtId="179" fontId="136" fillId="0" borderId="0"/>
    <xf numFmtId="0" fontId="47" fillId="0" borderId="0"/>
    <xf numFmtId="0" fontId="8" fillId="0" borderId="0"/>
    <xf numFmtId="0" fontId="118" fillId="0" borderId="0"/>
    <xf numFmtId="0" fontId="139" fillId="0" borderId="0"/>
    <xf numFmtId="0" fontId="139" fillId="0" borderId="0"/>
    <xf numFmtId="0" fontId="139" fillId="0" borderId="0"/>
    <xf numFmtId="172" fontId="13" fillId="0" borderId="0"/>
    <xf numFmtId="0" fontId="55" fillId="0" borderId="0"/>
    <xf numFmtId="0" fontId="1" fillId="0" borderId="0"/>
    <xf numFmtId="172" fontId="13" fillId="0" borderId="0"/>
    <xf numFmtId="179" fontId="8" fillId="0" borderId="0"/>
    <xf numFmtId="172" fontId="13" fillId="0" borderId="0"/>
    <xf numFmtId="0" fontId="8" fillId="0" borderId="0"/>
    <xf numFmtId="0" fontId="1" fillId="0" borderId="0"/>
    <xf numFmtId="0" fontId="8" fillId="0" borderId="0"/>
    <xf numFmtId="179" fontId="8" fillId="0" borderId="0"/>
    <xf numFmtId="0" fontId="1" fillId="0" borderId="0"/>
    <xf numFmtId="0" fontId="55" fillId="0" borderId="0"/>
    <xf numFmtId="0" fontId="137" fillId="0" borderId="0"/>
    <xf numFmtId="0" fontId="1" fillId="0" borderId="0"/>
    <xf numFmtId="179" fontId="155" fillId="0" borderId="0"/>
    <xf numFmtId="179" fontId="15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179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5" fillId="0" borderId="0"/>
    <xf numFmtId="179" fontId="8" fillId="0" borderId="0"/>
    <xf numFmtId="0" fontId="1" fillId="0" borderId="0"/>
    <xf numFmtId="0" fontId="55" fillId="0" borderId="0"/>
    <xf numFmtId="0" fontId="52" fillId="0" borderId="0"/>
    <xf numFmtId="0" fontId="8" fillId="0" borderId="0"/>
    <xf numFmtId="179" fontId="8" fillId="0" borderId="0"/>
    <xf numFmtId="0" fontId="136" fillId="0" borderId="0"/>
    <xf numFmtId="179" fontId="136" fillId="0" borderId="0"/>
    <xf numFmtId="0" fontId="1" fillId="0" borderId="0"/>
    <xf numFmtId="0" fontId="136" fillId="0" borderId="0"/>
    <xf numFmtId="179" fontId="136" fillId="0" borderId="0"/>
    <xf numFmtId="0" fontId="1" fillId="0" borderId="0"/>
    <xf numFmtId="179" fontId="136" fillId="0" borderId="0"/>
    <xf numFmtId="179" fontId="136" fillId="0" borderId="0"/>
    <xf numFmtId="0" fontId="136" fillId="0" borderId="0"/>
    <xf numFmtId="179" fontId="136" fillId="0" borderId="0"/>
    <xf numFmtId="0" fontId="136" fillId="0" borderId="0"/>
    <xf numFmtId="179" fontId="136" fillId="0" borderId="0"/>
    <xf numFmtId="0" fontId="8" fillId="0" borderId="0"/>
    <xf numFmtId="179" fontId="136" fillId="0" borderId="0"/>
    <xf numFmtId="0" fontId="1" fillId="0" borderId="0"/>
    <xf numFmtId="0" fontId="136" fillId="0" borderId="0"/>
    <xf numFmtId="0" fontId="55" fillId="0" borderId="0"/>
    <xf numFmtId="0" fontId="1" fillId="0" borderId="0"/>
    <xf numFmtId="179" fontId="136" fillId="0" borderId="0"/>
    <xf numFmtId="0" fontId="136" fillId="0" borderId="0"/>
    <xf numFmtId="179" fontId="136" fillId="0" borderId="0"/>
    <xf numFmtId="0" fontId="1" fillId="0" borderId="0"/>
    <xf numFmtId="179" fontId="136" fillId="0" borderId="0"/>
    <xf numFmtId="0" fontId="52" fillId="0" borderId="0"/>
    <xf numFmtId="0" fontId="136" fillId="0" borderId="0"/>
    <xf numFmtId="179" fontId="136" fillId="0" borderId="0"/>
    <xf numFmtId="0" fontId="1" fillId="0" borderId="0"/>
    <xf numFmtId="179" fontId="136" fillId="0" borderId="0"/>
    <xf numFmtId="0" fontId="136" fillId="0" borderId="0"/>
    <xf numFmtId="179" fontId="136" fillId="0" borderId="0"/>
    <xf numFmtId="179" fontId="136" fillId="0" borderId="0"/>
    <xf numFmtId="0" fontId="1" fillId="0" borderId="0"/>
    <xf numFmtId="0" fontId="136" fillId="0" borderId="0"/>
    <xf numFmtId="179" fontId="136" fillId="0" borderId="0"/>
    <xf numFmtId="0" fontId="1" fillId="0" borderId="0"/>
    <xf numFmtId="0" fontId="138" fillId="0" borderId="0"/>
    <xf numFmtId="179" fontId="138" fillId="0" borderId="0"/>
    <xf numFmtId="0" fontId="1" fillId="0" borderId="0"/>
    <xf numFmtId="0" fontId="8" fillId="0" borderId="0"/>
    <xf numFmtId="179" fontId="136" fillId="0" borderId="0"/>
    <xf numFmtId="0" fontId="1" fillId="0" borderId="0"/>
    <xf numFmtId="0" fontId="8" fillId="0" borderId="0"/>
    <xf numFmtId="179" fontId="136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3" fillId="0" borderId="0"/>
    <xf numFmtId="0" fontId="141" fillId="0" borderId="0"/>
    <xf numFmtId="0" fontId="8" fillId="0" borderId="0"/>
    <xf numFmtId="179" fontId="8" fillId="0" borderId="0"/>
    <xf numFmtId="179" fontId="141" fillId="0" borderId="0"/>
    <xf numFmtId="0" fontId="55" fillId="0" borderId="0"/>
    <xf numFmtId="0" fontId="139" fillId="0" borderId="0"/>
    <xf numFmtId="0" fontId="55" fillId="0" borderId="0"/>
    <xf numFmtId="179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1" fillId="0" borderId="0"/>
    <xf numFmtId="0" fontId="118" fillId="0" borderId="0"/>
    <xf numFmtId="0" fontId="139" fillId="0" borderId="0"/>
    <xf numFmtId="0" fontId="8" fillId="0" borderId="0"/>
    <xf numFmtId="179" fontId="8" fillId="0" borderId="0"/>
    <xf numFmtId="0" fontId="13" fillId="0" borderId="0"/>
    <xf numFmtId="179" fontId="8" fillId="0" borderId="0"/>
    <xf numFmtId="0" fontId="8" fillId="0" borderId="0">
      <alignment vertical="top"/>
    </xf>
    <xf numFmtId="179" fontId="8" fillId="0" borderId="0"/>
    <xf numFmtId="0" fontId="137" fillId="0" borderId="0"/>
    <xf numFmtId="179" fontId="136" fillId="0" borderId="0"/>
    <xf numFmtId="0" fontId="1" fillId="0" borderId="0"/>
    <xf numFmtId="0" fontId="52" fillId="0" borderId="0"/>
    <xf numFmtId="0" fontId="136" fillId="0" borderId="0"/>
    <xf numFmtId="0" fontId="137" fillId="0" borderId="0"/>
    <xf numFmtId="179" fontId="136" fillId="0" borderId="0"/>
    <xf numFmtId="0" fontId="137" fillId="0" borderId="0"/>
    <xf numFmtId="0" fontId="1" fillId="0" borderId="0"/>
    <xf numFmtId="0" fontId="137" fillId="0" borderId="0"/>
    <xf numFmtId="179" fontId="137" fillId="0" borderId="0"/>
    <xf numFmtId="0" fontId="137" fillId="0" borderId="0"/>
    <xf numFmtId="0" fontId="1" fillId="0" borderId="0"/>
    <xf numFmtId="0" fontId="137" fillId="0" borderId="0"/>
    <xf numFmtId="179" fontId="136" fillId="0" borderId="0"/>
    <xf numFmtId="0" fontId="137" fillId="0" borderId="0"/>
    <xf numFmtId="0" fontId="1" fillId="0" borderId="0"/>
    <xf numFmtId="0" fontId="137" fillId="0" borderId="0"/>
    <xf numFmtId="179" fontId="137" fillId="0" borderId="0"/>
    <xf numFmtId="0" fontId="137" fillId="0" borderId="0"/>
    <xf numFmtId="0" fontId="1" fillId="0" borderId="0"/>
    <xf numFmtId="0" fontId="137" fillId="0" borderId="0"/>
    <xf numFmtId="179" fontId="136" fillId="0" borderId="0"/>
    <xf numFmtId="0" fontId="137" fillId="0" borderId="0"/>
    <xf numFmtId="0" fontId="1" fillId="0" borderId="0"/>
    <xf numFmtId="0" fontId="137" fillId="0" borderId="0"/>
    <xf numFmtId="179" fontId="137" fillId="0" borderId="0"/>
    <xf numFmtId="0" fontId="137" fillId="0" borderId="0"/>
    <xf numFmtId="0" fontId="1" fillId="0" borderId="0"/>
    <xf numFmtId="0" fontId="137" fillId="0" borderId="0"/>
    <xf numFmtId="179" fontId="136" fillId="0" borderId="0"/>
    <xf numFmtId="0" fontId="137" fillId="0" borderId="0"/>
    <xf numFmtId="0" fontId="1" fillId="0" borderId="0"/>
    <xf numFmtId="0" fontId="8" fillId="0" borderId="0"/>
    <xf numFmtId="179" fontId="136" fillId="0" borderId="0"/>
    <xf numFmtId="0" fontId="8" fillId="0" borderId="0"/>
    <xf numFmtId="0" fontId="1" fillId="0" borderId="0"/>
    <xf numFmtId="0" fontId="8" fillId="0" borderId="0"/>
    <xf numFmtId="179" fontId="137" fillId="0" borderId="0"/>
    <xf numFmtId="0" fontId="8" fillId="0" borderId="0"/>
    <xf numFmtId="0" fontId="1" fillId="0" borderId="0"/>
    <xf numFmtId="179" fontId="13" fillId="0" borderId="0"/>
    <xf numFmtId="169" fontId="1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172" fontId="13" fillId="0" borderId="0"/>
    <xf numFmtId="0" fontId="1" fillId="0" borderId="0"/>
    <xf numFmtId="0" fontId="1" fillId="0" borderId="0"/>
    <xf numFmtId="179" fontId="13" fillId="0" borderId="0"/>
    <xf numFmtId="0" fontId="8" fillId="0" borderId="0"/>
    <xf numFmtId="179" fontId="137" fillId="0" borderId="0"/>
    <xf numFmtId="0" fontId="8" fillId="0" borderId="0"/>
    <xf numFmtId="0" fontId="1" fillId="0" borderId="0"/>
    <xf numFmtId="0" fontId="8" fillId="0" borderId="0"/>
    <xf numFmtId="179" fontId="138" fillId="0" borderId="0"/>
    <xf numFmtId="179" fontId="137" fillId="0" borderId="0"/>
    <xf numFmtId="0" fontId="8" fillId="0" borderId="0"/>
    <xf numFmtId="0" fontId="1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0" fontId="1" fillId="0" borderId="0"/>
    <xf numFmtId="0" fontId="8" fillId="0" borderId="0"/>
    <xf numFmtId="0" fontId="13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8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8" fillId="0" borderId="0"/>
    <xf numFmtId="179" fontId="8" fillId="0" borderId="0"/>
    <xf numFmtId="0" fontId="55" fillId="0" borderId="0"/>
    <xf numFmtId="0" fontId="137" fillId="0" borderId="0"/>
    <xf numFmtId="0" fontId="118" fillId="0" borderId="0"/>
    <xf numFmtId="0" fontId="1" fillId="0" borderId="0"/>
    <xf numFmtId="179" fontId="131" fillId="0" borderId="0"/>
    <xf numFmtId="179" fontId="8" fillId="0" borderId="0"/>
    <xf numFmtId="0" fontId="1" fillId="0" borderId="0"/>
    <xf numFmtId="0" fontId="55" fillId="0" borderId="0"/>
    <xf numFmtId="0" fontId="118" fillId="0" borderId="0">
      <alignment vertical="top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79" fontId="137" fillId="0" borderId="0"/>
    <xf numFmtId="179" fontId="137" fillId="0" borderId="0"/>
    <xf numFmtId="179" fontId="137" fillId="0" borderId="0"/>
    <xf numFmtId="0" fontId="8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8" fillId="0" borderId="0"/>
    <xf numFmtId="179" fontId="142" fillId="0" borderId="0" applyFill="0" applyBorder="0">
      <protection locked="0"/>
    </xf>
    <xf numFmtId="0" fontId="142" fillId="0" borderId="0" applyFill="0" applyBorder="0">
      <protection locked="0"/>
    </xf>
    <xf numFmtId="179" fontId="142" fillId="0" borderId="0" applyFill="0" applyBorder="0">
      <protection locked="0"/>
    </xf>
    <xf numFmtId="179" fontId="131" fillId="47" borderId="52" applyNumberFormat="0" applyFont="0" applyAlignment="0" applyProtection="0"/>
    <xf numFmtId="0" fontId="1" fillId="58" borderId="21" applyNumberFormat="0" applyFont="0" applyAlignment="0" applyProtection="0"/>
    <xf numFmtId="0" fontId="96" fillId="48" borderId="44" applyNumberFormat="0" applyFont="0" applyAlignment="0" applyProtection="0"/>
    <xf numFmtId="0" fontId="96" fillId="48" borderId="44" applyNumberFormat="0" applyFont="0" applyAlignment="0" applyProtection="0"/>
    <xf numFmtId="0" fontId="96" fillId="48" borderId="44" applyNumberFormat="0" applyFont="0" applyAlignment="0" applyProtection="0"/>
    <xf numFmtId="0" fontId="13" fillId="47" borderId="44" applyNumberFormat="0" applyFont="0" applyAlignment="0" applyProtection="0"/>
    <xf numFmtId="179" fontId="131" fillId="47" borderId="52" applyNumberFormat="0" applyFont="0" applyAlignment="0" applyProtection="0"/>
    <xf numFmtId="179" fontId="131" fillId="47" borderId="52" applyNumberFormat="0" applyFont="0" applyAlignment="0" applyProtection="0"/>
    <xf numFmtId="0" fontId="1" fillId="58" borderId="21" applyNumberFormat="0" applyFont="0" applyAlignment="0" applyProtection="0"/>
    <xf numFmtId="179" fontId="131" fillId="47" borderId="52" applyNumberFormat="0" applyFont="0" applyAlignment="0" applyProtection="0"/>
    <xf numFmtId="0" fontId="1" fillId="58" borderId="21" applyNumberFormat="0" applyFont="0" applyAlignment="0" applyProtection="0"/>
    <xf numFmtId="0" fontId="1" fillId="58" borderId="21" applyNumberFormat="0" applyFont="0" applyAlignment="0" applyProtection="0"/>
    <xf numFmtId="0" fontId="119" fillId="83" borderId="7" applyNumberFormat="0" applyAlignment="0" applyProtection="0"/>
    <xf numFmtId="10" fontId="8" fillId="0" borderId="0" applyFont="0" applyFill="0" applyBorder="0" applyAlignment="0" applyProtection="0"/>
    <xf numFmtId="216" fontId="142" fillId="0" borderId="0" applyFill="0" applyBorder="0">
      <protection locked="0"/>
    </xf>
    <xf numFmtId="216" fontId="143" fillId="0" borderId="0" applyFill="0" applyBorder="0"/>
    <xf numFmtId="9" fontId="8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7" fillId="0" borderId="0" applyFont="0" applyFill="0" applyBorder="0" applyAlignment="0" applyProtection="0"/>
    <xf numFmtId="13" fontId="8" fillId="0" borderId="0" applyFont="0" applyFill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8" fillId="0" borderId="0" applyFont="0" applyFill="0" applyBorder="0" applyAlignment="0" applyProtection="0"/>
    <xf numFmtId="179" fontId="156" fillId="0" borderId="0" applyNumberFormat="0" applyFont="0" applyFill="0" applyBorder="0" applyAlignment="0" applyProtection="0">
      <alignment horizontal="left"/>
    </xf>
    <xf numFmtId="0" fontId="156" fillId="0" borderId="0" applyNumberFormat="0" applyFont="0" applyFill="0" applyBorder="0" applyAlignment="0" applyProtection="0">
      <alignment horizontal="left"/>
    </xf>
    <xf numFmtId="179" fontId="156" fillId="0" borderId="0" applyNumberFormat="0" applyFont="0" applyFill="0" applyBorder="0" applyAlignment="0" applyProtection="0">
      <alignment horizontal="left"/>
    </xf>
    <xf numFmtId="15" fontId="156" fillId="0" borderId="0" applyFont="0" applyFill="0" applyBorder="0" applyAlignment="0" applyProtection="0"/>
    <xf numFmtId="4" fontId="156" fillId="0" borderId="0" applyFont="0" applyFill="0" applyBorder="0" applyAlignment="0" applyProtection="0"/>
    <xf numFmtId="179" fontId="157" fillId="0" borderId="31">
      <alignment horizontal="center"/>
    </xf>
    <xf numFmtId="0" fontId="157" fillId="0" borderId="31">
      <alignment horizontal="center"/>
    </xf>
    <xf numFmtId="179" fontId="157" fillId="0" borderId="31">
      <alignment horizontal="center"/>
    </xf>
    <xf numFmtId="3" fontId="156" fillId="0" borderId="0" applyFont="0" applyFill="0" applyBorder="0" applyAlignment="0" applyProtection="0"/>
    <xf numFmtId="179" fontId="156" fillId="127" borderId="0" applyNumberFormat="0" applyFont="0" applyBorder="0" applyAlignment="0" applyProtection="0"/>
    <xf numFmtId="0" fontId="156" fillId="127" borderId="0" applyNumberFormat="0" applyFont="0" applyBorder="0" applyAlignment="0" applyProtection="0"/>
    <xf numFmtId="179" fontId="156" fillId="127" borderId="0" applyNumberFormat="0" applyFont="0" applyBorder="0" applyAlignment="0" applyProtection="0"/>
    <xf numFmtId="193" fontId="8" fillId="0" borderId="0"/>
    <xf numFmtId="193" fontId="8" fillId="0" borderId="0"/>
    <xf numFmtId="17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0" fontId="158" fillId="128" borderId="0" applyNumberFormat="0" applyBorder="0">
      <alignment horizontal="left"/>
      <protection locked="0"/>
    </xf>
    <xf numFmtId="179" fontId="158" fillId="128" borderId="0" applyNumberFormat="0" applyBorder="0">
      <alignment horizontal="left"/>
      <protection locked="0"/>
    </xf>
    <xf numFmtId="179" fontId="8" fillId="129" borderId="0" applyNumberFormat="0" applyFont="0" applyBorder="0" applyAlignment="0">
      <protection locked="0"/>
    </xf>
    <xf numFmtId="0" fontId="8" fillId="129" borderId="0" applyNumberFormat="0" applyFont="0" applyBorder="0" applyAlignment="0">
      <protection locked="0"/>
    </xf>
    <xf numFmtId="179" fontId="8" fillId="129" borderId="0" applyNumberFormat="0" applyFont="0" applyBorder="0" applyAlignment="0">
      <protection locked="0"/>
    </xf>
    <xf numFmtId="217" fontId="134" fillId="0" borderId="12">
      <alignment horizontal="right"/>
    </xf>
    <xf numFmtId="179" fontId="104" fillId="0" borderId="0"/>
    <xf numFmtId="179" fontId="8" fillId="0" borderId="0" applyFont="0" applyFill="0" applyBorder="0" applyAlignment="0" applyProtection="0"/>
    <xf numFmtId="168" fontId="118" fillId="0" borderId="49" applyFont="0" applyAlignment="0">
      <alignment vertical="top" wrapText="1"/>
    </xf>
    <xf numFmtId="0" fontId="118" fillId="0" borderId="0">
      <alignment vertical="top"/>
    </xf>
    <xf numFmtId="179" fontId="152" fillId="130" borderId="0"/>
    <xf numFmtId="0" fontId="152" fillId="130" borderId="0"/>
    <xf numFmtId="179" fontId="152" fillId="130" borderId="0"/>
    <xf numFmtId="179" fontId="129" fillId="0" borderId="0">
      <alignment horizontal="left"/>
    </xf>
    <xf numFmtId="0" fontId="129" fillId="0" borderId="0">
      <alignment horizontal="left"/>
    </xf>
    <xf numFmtId="179" fontId="129" fillId="0" borderId="0">
      <alignment horizontal="left"/>
    </xf>
    <xf numFmtId="166" fontId="133" fillId="28" borderId="0">
      <alignment horizontal="center"/>
      <protection locked="0"/>
    </xf>
    <xf numFmtId="179" fontId="159" fillId="0" borderId="0" applyFill="0" applyBorder="0" applyAlignment="0"/>
    <xf numFmtId="2" fontId="100" fillId="1" borderId="29" applyNumberFormat="0" applyBorder="0" applyProtection="0">
      <alignment horizontal="left"/>
    </xf>
    <xf numFmtId="179" fontId="160" fillId="131" borderId="0"/>
    <xf numFmtId="0" fontId="160" fillId="131" borderId="0"/>
    <xf numFmtId="179" fontId="160" fillId="131" borderId="0"/>
    <xf numFmtId="203" fontId="161" fillId="0" borderId="30" applyFill="0"/>
    <xf numFmtId="203" fontId="143" fillId="0" borderId="25" applyFill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217" fontId="134" fillId="84" borderId="12">
      <alignment horizontal="right"/>
    </xf>
    <xf numFmtId="179" fontId="162" fillId="0" borderId="0" applyNumberFormat="0" applyFont="0" applyFill="0" applyBorder="0" applyAlignment="0">
      <alignment horizontal="left"/>
      <protection locked="0"/>
    </xf>
    <xf numFmtId="0" fontId="162" fillId="0" borderId="0" applyNumberFormat="0" applyFont="0" applyFill="0" applyBorder="0" applyAlignment="0">
      <alignment horizontal="left"/>
      <protection locked="0"/>
    </xf>
    <xf numFmtId="179" fontId="162" fillId="0" borderId="0" applyNumberFormat="0" applyFont="0" applyFill="0" applyBorder="0" applyAlignment="0">
      <alignment horizontal="left"/>
      <protection locked="0"/>
    </xf>
    <xf numFmtId="217" fontId="134" fillId="0" borderId="12">
      <alignment horizontal="right"/>
    </xf>
    <xf numFmtId="165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179" fontId="163" fillId="0" borderId="0" applyNumberFormat="0" applyFill="0" applyBorder="0"/>
    <xf numFmtId="0" fontId="163" fillId="0" borderId="0" applyNumberFormat="0" applyFill="0" applyBorder="0"/>
    <xf numFmtId="179" fontId="163" fillId="0" borderId="0" applyNumberFormat="0" applyFill="0" applyBorder="0"/>
    <xf numFmtId="0" fontId="3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9" fontId="165" fillId="102" borderId="53">
      <alignment horizontal="center" wrapText="1"/>
    </xf>
    <xf numFmtId="179" fontId="165" fillId="102" borderId="53">
      <alignment horizontal="centerContinuous" wrapText="1"/>
    </xf>
    <xf numFmtId="179" fontId="165" fillId="102" borderId="53">
      <alignment horizontal="center" vertical="justify" textRotation="90"/>
    </xf>
    <xf numFmtId="179" fontId="166" fillId="0" borderId="0">
      <alignment horizontal="center"/>
    </xf>
    <xf numFmtId="179" fontId="167" fillId="49" borderId="0"/>
    <xf numFmtId="179" fontId="168" fillId="132" borderId="0"/>
    <xf numFmtId="179" fontId="167" fillId="49" borderId="0"/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45" applyNumberFormat="0" applyFill="0" applyAlignment="0" applyProtection="0"/>
    <xf numFmtId="0" fontId="58" fillId="86" borderId="45">
      <alignment horizontal="right" vertical="center"/>
    </xf>
    <xf numFmtId="0" fontId="58" fillId="86" borderId="45">
      <alignment horizontal="right" vertical="center"/>
    </xf>
    <xf numFmtId="0" fontId="60" fillId="0" borderId="48">
      <alignment horizontal="left" vertical="center" wrapText="1" indent="2"/>
    </xf>
    <xf numFmtId="0" fontId="58" fillId="86" borderId="47">
      <alignment horizontal="right" vertical="center"/>
    </xf>
    <xf numFmtId="0" fontId="60" fillId="0" borderId="45">
      <alignment horizontal="right" vertical="center"/>
    </xf>
    <xf numFmtId="0" fontId="62" fillId="84" borderId="45">
      <alignment horizontal="right" vertical="center"/>
    </xf>
    <xf numFmtId="0" fontId="60" fillId="85" borderId="45"/>
    <xf numFmtId="0" fontId="58" fillId="84" borderId="45">
      <alignment horizontal="right" vertical="center"/>
    </xf>
    <xf numFmtId="4" fontId="60" fillId="0" borderId="45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47">
      <alignment horizontal="right" vertical="center"/>
    </xf>
    <xf numFmtId="4" fontId="58" fillId="86" borderId="47">
      <alignment horizontal="right" vertical="center"/>
    </xf>
    <xf numFmtId="0" fontId="60" fillId="86" borderId="48">
      <alignment horizontal="left" vertical="center" wrapText="1" indent="2"/>
    </xf>
    <xf numFmtId="0" fontId="60" fillId="0" borderId="48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0" fillId="56" borderId="17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72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72" borderId="0" applyNumberFormat="0" applyBorder="0" applyAlignment="0" applyProtection="0"/>
    <xf numFmtId="0" fontId="44" fillId="74" borderId="0" applyNumberFormat="0" applyBorder="0" applyAlignment="0" applyProtection="0"/>
    <xf numFmtId="0" fontId="40" fillId="56" borderId="17" applyNumberFormat="0" applyAlignment="0" applyProtection="0"/>
    <xf numFmtId="0" fontId="44" fillId="78" borderId="0" applyNumberFormat="0" applyBorder="0" applyAlignment="0" applyProtection="0"/>
    <xf numFmtId="0" fontId="40" fillId="56" borderId="17" applyNumberFormat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44" fillId="74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60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1" fillId="73" borderId="0" applyNumberFormat="0" applyBorder="0" applyAlignment="0" applyProtection="0"/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2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44" fillId="62" borderId="0" applyNumberFormat="0" applyBorder="0" applyAlignment="0" applyProtection="0"/>
    <xf numFmtId="0" fontId="2" fillId="0" borderId="22" applyNumberFormat="0" applyFill="0" applyAlignment="0" applyProtection="0"/>
    <xf numFmtId="0" fontId="1" fillId="77" borderId="0" applyNumberFormat="0" applyBorder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4" fillId="74" borderId="0" applyNumberFormat="0" applyBorder="0" applyAlignment="0" applyProtection="0"/>
    <xf numFmtId="0" fontId="1" fillId="64" borderId="0" applyNumberFormat="0" applyBorder="0" applyAlignment="0" applyProtection="0"/>
    <xf numFmtId="0" fontId="44" fillId="78" borderId="0" applyNumberFormat="0" applyBorder="0" applyAlignment="0" applyProtection="0"/>
    <xf numFmtId="0" fontId="1" fillId="65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8" fillId="0" borderId="0">
      <alignment vertical="top"/>
    </xf>
    <xf numFmtId="0" fontId="50" fillId="54" borderId="0" applyNumberFormat="0" applyBorder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44" fillId="70" borderId="0" applyNumberFormat="0" applyBorder="0" applyAlignment="0" applyProtection="0"/>
    <xf numFmtId="0" fontId="44" fillId="74" borderId="0" applyNumberFormat="0" applyBorder="0" applyAlignment="0" applyProtection="0"/>
    <xf numFmtId="0" fontId="44" fillId="78" borderId="0" applyNumberFormat="0" applyBorder="0" applyAlignment="0" applyProtection="0"/>
    <xf numFmtId="0" fontId="44" fillId="82" borderId="0" applyNumberFormat="0" applyBorder="0" applyAlignment="0" applyProtection="0"/>
    <xf numFmtId="0" fontId="171" fillId="0" borderId="0"/>
    <xf numFmtId="0" fontId="172" fillId="0" borderId="0"/>
    <xf numFmtId="168" fontId="17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4" fillId="0" borderId="0"/>
    <xf numFmtId="44" fontId="1" fillId="0" borderId="0" applyFont="0" applyFill="0" applyBorder="0" applyAlignment="0" applyProtection="0"/>
    <xf numFmtId="0" fontId="58" fillId="84" borderId="74">
      <alignment horizontal="right" vertical="center"/>
    </xf>
    <xf numFmtId="0" fontId="30" fillId="0" borderId="0" applyNumberFormat="0" applyFill="0" applyBorder="0" applyAlignment="0" applyProtection="0"/>
    <xf numFmtId="4" fontId="60" fillId="85" borderId="62"/>
    <xf numFmtId="0" fontId="1" fillId="73" borderId="0" applyNumberFormat="0" applyBorder="0" applyAlignment="0" applyProtection="0"/>
    <xf numFmtId="0" fontId="58" fillId="86" borderId="64">
      <alignment horizontal="right" vertical="center"/>
    </xf>
    <xf numFmtId="0" fontId="62" fillId="84" borderId="74">
      <alignment horizontal="right" vertical="center"/>
    </xf>
    <xf numFmtId="168" fontId="1" fillId="0" borderId="0" applyFont="0" applyFill="0" applyBorder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0" fontId="58" fillId="86" borderId="74">
      <alignment horizontal="right" vertical="center"/>
    </xf>
    <xf numFmtId="17" fontId="134" fillId="28" borderId="74">
      <alignment horizontal="center"/>
      <protection locked="0"/>
    </xf>
    <xf numFmtId="176" fontId="60" fillId="99" borderId="62" applyNumberFormat="0" applyFont="0" applyBorder="0" applyAlignment="0" applyProtection="0">
      <alignment horizontal="right" vertical="center"/>
    </xf>
    <xf numFmtId="4" fontId="62" fillId="84" borderId="74">
      <alignment horizontal="right" vertical="center"/>
    </xf>
    <xf numFmtId="4" fontId="60" fillId="0" borderId="74">
      <alignment horizontal="right" vertical="center"/>
    </xf>
    <xf numFmtId="0" fontId="17" fillId="0" borderId="72" applyNumberFormat="0" applyFill="0" applyAlignment="0" applyProtection="0"/>
    <xf numFmtId="0" fontId="82" fillId="43" borderId="70" applyNumberFormat="0" applyAlignment="0" applyProtection="0"/>
    <xf numFmtId="0" fontId="68" fillId="43" borderId="59" applyNumberFormat="0" applyAlignment="0" applyProtection="0"/>
    <xf numFmtId="4" fontId="58" fillId="86" borderId="76">
      <alignment horizontal="right" vertical="center"/>
    </xf>
    <xf numFmtId="0" fontId="58" fillId="86" borderId="64">
      <alignment horizontal="right" vertical="center"/>
    </xf>
    <xf numFmtId="0" fontId="1" fillId="65" borderId="0" applyNumberFormat="0" applyBorder="0" applyAlignment="0" applyProtection="0"/>
    <xf numFmtId="4" fontId="60" fillId="0" borderId="74">
      <alignment horizontal="right" vertical="center"/>
    </xf>
    <xf numFmtId="0" fontId="30" fillId="0" borderId="0" applyNumberFormat="0" applyFill="0" applyBorder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0" fontId="44" fillId="82" borderId="0" applyNumberFormat="0" applyBorder="0" applyAlignment="0" applyProtection="0"/>
    <xf numFmtId="0" fontId="17" fillId="0" borderId="60" applyNumberFormat="0" applyFill="0" applyAlignment="0" applyProtection="0"/>
    <xf numFmtId="0" fontId="1" fillId="60" borderId="0" applyNumberFormat="0" applyBorder="0" applyAlignment="0" applyProtection="0"/>
    <xf numFmtId="0" fontId="60" fillId="85" borderId="74"/>
    <xf numFmtId="0" fontId="17" fillId="0" borderId="72" applyNumberFormat="0" applyFill="0" applyAlignment="0" applyProtection="0"/>
    <xf numFmtId="0" fontId="60" fillId="86" borderId="65">
      <alignment horizontal="left" vertical="center" wrapText="1" indent="2"/>
    </xf>
    <xf numFmtId="4" fontId="58" fillId="86" borderId="63">
      <alignment horizontal="right" vertical="center"/>
    </xf>
    <xf numFmtId="0" fontId="60" fillId="86" borderId="65">
      <alignment horizontal="left" vertical="center" wrapText="1" indent="2"/>
    </xf>
    <xf numFmtId="0" fontId="60" fillId="0" borderId="74" applyNumberFormat="0" applyFill="0" applyAlignment="0" applyProtection="0"/>
    <xf numFmtId="0" fontId="82" fillId="43" borderId="70" applyNumberFormat="0" applyAlignment="0" applyProtection="0"/>
    <xf numFmtId="0" fontId="58" fillId="86" borderId="62">
      <alignment horizontal="right" vertical="center"/>
    </xf>
    <xf numFmtId="0" fontId="82" fillId="43" borderId="58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78" fillId="93" borderId="59" applyNumberFormat="0" applyAlignment="0" applyProtection="0"/>
    <xf numFmtId="49" fontId="59" fillId="0" borderId="74" applyNumberFormat="0" applyFill="0" applyBorder="0" applyProtection="0">
      <alignment horizontal="left" vertical="center"/>
    </xf>
    <xf numFmtId="49" fontId="59" fillId="0" borderId="74" applyNumberFormat="0" applyFill="0" applyBorder="0" applyProtection="0">
      <alignment horizontal="left" vertical="center"/>
    </xf>
    <xf numFmtId="4" fontId="60" fillId="0" borderId="74" applyFill="0" applyBorder="0" applyProtection="0">
      <alignment horizontal="right" vertical="center"/>
    </xf>
    <xf numFmtId="176" fontId="60" fillId="99" borderId="74" applyNumberFormat="0" applyFont="0" applyBorder="0" applyAlignment="0" applyProtection="0">
      <alignment horizontal="right" vertical="center"/>
    </xf>
    <xf numFmtId="49" fontId="59" fillId="0" borderId="74" applyNumberFormat="0" applyFill="0" applyBorder="0" applyProtection="0">
      <alignment horizontal="left" vertical="center"/>
    </xf>
    <xf numFmtId="0" fontId="64" fillId="47" borderId="73" applyNumberFormat="0" applyFont="0" applyAlignment="0" applyProtection="0"/>
    <xf numFmtId="0" fontId="60" fillId="86" borderId="77">
      <alignment horizontal="left" vertical="center" wrapText="1" indent="2"/>
    </xf>
    <xf numFmtId="0" fontId="60" fillId="0" borderId="77">
      <alignment horizontal="left" vertical="center" wrapText="1" indent="2"/>
    </xf>
    <xf numFmtId="0" fontId="68" fillId="43" borderId="71" applyNumberFormat="0" applyAlignment="0" applyProtection="0"/>
    <xf numFmtId="49" fontId="59" fillId="0" borderId="74" applyNumberFormat="0" applyFill="0" applyBorder="0" applyProtection="0">
      <alignment horizontal="left" vertical="center"/>
    </xf>
    <xf numFmtId="4" fontId="60" fillId="0" borderId="74" applyFill="0" applyBorder="0" applyProtection="0">
      <alignment horizontal="right" vertical="center"/>
    </xf>
    <xf numFmtId="0" fontId="71" fillId="93" borderId="71" applyNumberFormat="0" applyAlignment="0" applyProtection="0"/>
    <xf numFmtId="0" fontId="17" fillId="0" borderId="72" applyNumberFormat="0" applyFill="0" applyAlignment="0" applyProtection="0"/>
    <xf numFmtId="0" fontId="44" fillId="82" borderId="0" applyNumberFormat="0" applyBorder="0" applyAlignment="0" applyProtection="0"/>
    <xf numFmtId="0" fontId="58" fillId="86" borderId="75">
      <alignment horizontal="right" vertical="center"/>
    </xf>
    <xf numFmtId="4" fontId="62" fillId="84" borderId="74">
      <alignment horizontal="right" vertical="center"/>
    </xf>
    <xf numFmtId="4" fontId="58" fillId="86" borderId="75">
      <alignment horizontal="right" vertical="center"/>
    </xf>
    <xf numFmtId="0" fontId="60" fillId="86" borderId="77">
      <alignment horizontal="left" vertical="center" wrapText="1" indent="2"/>
    </xf>
    <xf numFmtId="0" fontId="8" fillId="47" borderId="73" applyNumberFormat="0" applyFont="0" applyAlignment="0" applyProtection="0"/>
    <xf numFmtId="4" fontId="58" fillId="86" borderId="74">
      <alignment horizontal="right" vertical="center"/>
    </xf>
    <xf numFmtId="0" fontId="58" fillId="86" borderId="76">
      <alignment horizontal="right" vertical="center"/>
    </xf>
    <xf numFmtId="0" fontId="64" fillId="47" borderId="73" applyNumberFormat="0" applyFont="0" applyAlignment="0" applyProtection="0"/>
    <xf numFmtId="0" fontId="85" fillId="0" borderId="72" applyNumberFormat="0" applyFill="0" applyAlignment="0" applyProtection="0"/>
    <xf numFmtId="0" fontId="60" fillId="84" borderId="75">
      <alignment horizontal="left" vertical="center"/>
    </xf>
    <xf numFmtId="0" fontId="60" fillId="86" borderId="77">
      <alignment horizontal="left" vertical="center" wrapText="1" indent="2"/>
    </xf>
    <xf numFmtId="49" fontId="59" fillId="0" borderId="74" applyNumberFormat="0" applyFill="0" applyBorder="0" applyProtection="0">
      <alignment horizontal="left" vertical="center"/>
    </xf>
    <xf numFmtId="49" fontId="60" fillId="0" borderId="75" applyNumberFormat="0" applyFont="0" applyFill="0" applyBorder="0" applyProtection="0">
      <alignment horizontal="left" vertical="center" indent="5"/>
    </xf>
    <xf numFmtId="0" fontId="68" fillId="43" borderId="71" applyNumberFormat="0" applyAlignment="0" applyProtection="0"/>
    <xf numFmtId="0" fontId="44" fillId="66" borderId="0" applyNumberFormat="0" applyBorder="0" applyAlignment="0" applyProtection="0"/>
    <xf numFmtId="0" fontId="71" fillId="93" borderId="71" applyNumberFormat="0" applyAlignment="0" applyProtection="0"/>
    <xf numFmtId="4" fontId="62" fillId="84" borderId="74">
      <alignment horizontal="right" vertical="center"/>
    </xf>
    <xf numFmtId="0" fontId="44" fillId="66" borderId="0" applyNumberFormat="0" applyBorder="0" applyAlignment="0" applyProtection="0"/>
    <xf numFmtId="0" fontId="82" fillId="43" borderId="70" applyNumberFormat="0" applyAlignment="0" applyProtection="0"/>
    <xf numFmtId="4" fontId="60" fillId="85" borderId="74"/>
    <xf numFmtId="0" fontId="60" fillId="86" borderId="77">
      <alignment horizontal="left" vertical="center" wrapText="1" indent="2"/>
    </xf>
    <xf numFmtId="0" fontId="58" fillId="84" borderId="74">
      <alignment horizontal="right" vertical="center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9" fontId="60" fillId="0" borderId="75" applyNumberFormat="0" applyFont="0" applyFill="0" applyBorder="0" applyProtection="0">
      <alignment horizontal="left" vertical="center" indent="5"/>
    </xf>
    <xf numFmtId="0" fontId="60" fillId="86" borderId="77">
      <alignment horizontal="left" vertical="center" wrapText="1" indent="2"/>
    </xf>
    <xf numFmtId="4" fontId="58" fillId="86" borderId="76">
      <alignment horizontal="right" vertical="center"/>
    </xf>
    <xf numFmtId="4" fontId="58" fillId="86" borderId="75">
      <alignment horizontal="right" vertical="center"/>
    </xf>
    <xf numFmtId="0" fontId="44" fillId="74" borderId="0" applyNumberFormat="0" applyBorder="0" applyAlignment="0" applyProtection="0"/>
    <xf numFmtId="49" fontId="59" fillId="0" borderId="74" applyNumberFormat="0" applyFill="0" applyBorder="0" applyProtection="0">
      <alignment horizontal="left" vertical="center"/>
    </xf>
    <xf numFmtId="0" fontId="17" fillId="0" borderId="72" applyNumberFormat="0" applyFill="0" applyAlignment="0" applyProtection="0"/>
    <xf numFmtId="0" fontId="68" fillId="43" borderId="71" applyNumberFormat="0" applyAlignment="0" applyProtection="0"/>
    <xf numFmtId="0" fontId="68" fillId="43" borderId="71" applyNumberFormat="0" applyAlignment="0" applyProtection="0"/>
    <xf numFmtId="49" fontId="60" fillId="0" borderId="62" applyNumberFormat="0" applyFont="0" applyFill="0" applyBorder="0" applyProtection="0">
      <alignment horizontal="left" vertical="center" indent="2"/>
    </xf>
    <xf numFmtId="0" fontId="78" fillId="93" borderId="59" applyNumberFormat="0" applyAlignment="0" applyProtection="0"/>
    <xf numFmtId="0" fontId="78" fillId="93" borderId="59" applyNumberFormat="0" applyAlignment="0" applyProtection="0"/>
    <xf numFmtId="0" fontId="17" fillId="0" borderId="60" applyNumberFormat="0" applyFill="0" applyAlignment="0" applyProtection="0"/>
    <xf numFmtId="4" fontId="60" fillId="0" borderId="62" applyFill="0" applyBorder="0" applyProtection="0">
      <alignment horizontal="right" vertical="center"/>
    </xf>
    <xf numFmtId="0" fontId="68" fillId="43" borderId="59" applyNumberFormat="0" applyAlignment="0" applyProtection="0"/>
    <xf numFmtId="0" fontId="60" fillId="0" borderId="65">
      <alignment horizontal="left" vertical="center" wrapText="1" indent="2"/>
    </xf>
    <xf numFmtId="49" fontId="60" fillId="0" borderId="62" applyNumberFormat="0" applyFont="0" applyFill="0" applyBorder="0" applyProtection="0">
      <alignment horizontal="left" vertical="center" indent="2"/>
    </xf>
    <xf numFmtId="0" fontId="82" fillId="43" borderId="58" applyNumberFormat="0" applyAlignment="0" applyProtection="0"/>
    <xf numFmtId="0" fontId="60" fillId="0" borderId="65">
      <alignment horizontal="left" vertical="center" wrapText="1" indent="2"/>
    </xf>
    <xf numFmtId="49" fontId="60" fillId="0" borderId="62" applyNumberFormat="0" applyFont="0" applyFill="0" applyBorder="0" applyProtection="0">
      <alignment horizontal="left" vertical="center" indent="2"/>
    </xf>
    <xf numFmtId="0" fontId="58" fillId="84" borderId="62">
      <alignment horizontal="right" vertical="center"/>
    </xf>
    <xf numFmtId="4" fontId="62" fillId="84" borderId="62">
      <alignment horizontal="right" vertical="center"/>
    </xf>
    <xf numFmtId="0" fontId="60" fillId="84" borderId="63">
      <alignment horizontal="left" vertical="center"/>
    </xf>
    <xf numFmtId="49" fontId="60" fillId="0" borderId="63" applyNumberFormat="0" applyFont="0" applyFill="0" applyBorder="0" applyProtection="0">
      <alignment horizontal="left" vertical="center" indent="5"/>
    </xf>
    <xf numFmtId="49" fontId="59" fillId="0" borderId="62" applyNumberFormat="0" applyFill="0" applyBorder="0" applyProtection="0">
      <alignment horizontal="left" vertical="center"/>
    </xf>
    <xf numFmtId="4" fontId="60" fillId="0" borderId="62" applyFill="0" applyBorder="0" applyProtection="0">
      <alignment horizontal="right" vertical="center"/>
    </xf>
    <xf numFmtId="0" fontId="60" fillId="0" borderId="62" applyNumberFormat="0" applyFill="0" applyAlignment="0" applyProtection="0"/>
    <xf numFmtId="176" fontId="60" fillId="99" borderId="62" applyNumberFormat="0" applyFont="0" applyBorder="0" applyAlignment="0" applyProtection="0">
      <alignment horizontal="right" vertical="center"/>
    </xf>
    <xf numFmtId="0" fontId="68" fillId="43" borderId="59" applyNumberFormat="0" applyAlignment="0" applyProtection="0"/>
    <xf numFmtId="4" fontId="58" fillId="86" borderId="62">
      <alignment horizontal="right" vertical="center"/>
    </xf>
    <xf numFmtId="0" fontId="68" fillId="43" borderId="71" applyNumberFormat="0" applyAlignment="0" applyProtection="0"/>
    <xf numFmtId="0" fontId="71" fillId="93" borderId="71" applyNumberFormat="0" applyAlignment="0" applyProtection="0"/>
    <xf numFmtId="0" fontId="44" fillId="74" borderId="0" applyNumberFormat="0" applyBorder="0" applyAlignment="0" applyProtection="0"/>
    <xf numFmtId="0" fontId="23" fillId="43" borderId="70" applyNumberFormat="0" applyAlignment="0" applyProtection="0"/>
    <xf numFmtId="0" fontId="85" fillId="0" borderId="72" applyNumberFormat="0" applyFill="0" applyAlignment="0" applyProtection="0"/>
    <xf numFmtId="0" fontId="64" fillId="47" borderId="73" applyNumberFormat="0" applyFont="0" applyAlignment="0" applyProtection="0"/>
    <xf numFmtId="0" fontId="58" fillId="86" borderId="74">
      <alignment horizontal="right" vertical="center"/>
    </xf>
    <xf numFmtId="0" fontId="82" fillId="43" borderId="70" applyNumberFormat="0" applyAlignment="0" applyProtection="0"/>
    <xf numFmtId="0" fontId="67" fillId="43" borderId="71" applyNumberFormat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0" fontId="23" fillId="43" borderId="70" applyNumberFormat="0" applyAlignment="0" applyProtection="0"/>
    <xf numFmtId="0" fontId="85" fillId="0" borderId="60" applyNumberFormat="0" applyFill="0" applyAlignment="0" applyProtection="0"/>
    <xf numFmtId="0" fontId="60" fillId="84" borderId="63">
      <alignment horizontal="left" vertical="center"/>
    </xf>
    <xf numFmtId="0" fontId="17" fillId="0" borderId="60" applyNumberFormat="0" applyFill="0" applyAlignment="0" applyProtection="0"/>
    <xf numFmtId="4" fontId="58" fillId="86" borderId="74">
      <alignment horizontal="right" vertical="center"/>
    </xf>
    <xf numFmtId="0" fontId="8" fillId="47" borderId="73" applyNumberFormat="0" applyFont="0" applyAlignment="0" applyProtection="0"/>
    <xf numFmtId="0" fontId="82" fillId="43" borderId="70" applyNumberFormat="0" applyAlignment="0" applyProtection="0"/>
    <xf numFmtId="0" fontId="58" fillId="86" borderId="74">
      <alignment horizontal="right" vertical="center"/>
    </xf>
    <xf numFmtId="49" fontId="60" fillId="0" borderId="74" applyNumberFormat="0" applyFont="0" applyFill="0" applyBorder="0" applyProtection="0">
      <alignment horizontal="left" vertical="center" indent="2"/>
    </xf>
    <xf numFmtId="0" fontId="68" fillId="43" borderId="71" applyNumberFormat="0" applyAlignment="0" applyProtection="0"/>
    <xf numFmtId="0" fontId="60" fillId="86" borderId="77">
      <alignment horizontal="left" vertical="center" wrapText="1" indent="2"/>
    </xf>
    <xf numFmtId="0" fontId="67" fillId="43" borderId="71" applyNumberFormat="0" applyAlignment="0" applyProtection="0"/>
    <xf numFmtId="4" fontId="58" fillId="84" borderId="74">
      <alignment horizontal="right" vertical="center"/>
    </xf>
    <xf numFmtId="0" fontId="1" fillId="72" borderId="0" applyNumberFormat="0" applyBorder="0" applyAlignment="0" applyProtection="0"/>
    <xf numFmtId="4" fontId="58" fillId="84" borderId="74">
      <alignment horizontal="right" vertical="center"/>
    </xf>
    <xf numFmtId="0" fontId="40" fillId="56" borderId="17" applyNumberFormat="0" applyAlignment="0" applyProtection="0"/>
    <xf numFmtId="0" fontId="8" fillId="47" borderId="73" applyNumberFormat="0" applyFont="0" applyAlignment="0" applyProtection="0"/>
    <xf numFmtId="0" fontId="64" fillId="47" borderId="73" applyNumberFormat="0" applyFont="0" applyAlignment="0" applyProtection="0"/>
    <xf numFmtId="4" fontId="60" fillId="85" borderId="74"/>
    <xf numFmtId="0" fontId="58" fillId="86" borderId="76">
      <alignment horizontal="right" vertical="center"/>
    </xf>
    <xf numFmtId="0" fontId="60" fillId="84" borderId="75">
      <alignment horizontal="left" vertical="center"/>
    </xf>
    <xf numFmtId="4" fontId="58" fillId="86" borderId="75">
      <alignment horizontal="right" vertical="center"/>
    </xf>
    <xf numFmtId="0" fontId="8" fillId="47" borderId="73" applyNumberFormat="0" applyFont="0" applyAlignment="0" applyProtection="0"/>
    <xf numFmtId="0" fontId="1" fillId="69" borderId="0" applyNumberFormat="0" applyBorder="0" applyAlignment="0" applyProtection="0"/>
    <xf numFmtId="0" fontId="58" fillId="86" borderId="75">
      <alignment horizontal="right" vertical="center"/>
    </xf>
    <xf numFmtId="176" fontId="60" fillId="99" borderId="74" applyNumberFormat="0" applyFont="0" applyBorder="0" applyAlignment="0" applyProtection="0">
      <alignment horizontal="right" vertical="center"/>
    </xf>
    <xf numFmtId="0" fontId="60" fillId="85" borderId="74"/>
    <xf numFmtId="0" fontId="78" fillId="93" borderId="71" applyNumberFormat="0" applyAlignment="0" applyProtection="0"/>
    <xf numFmtId="0" fontId="78" fillId="93" borderId="71" applyNumberFormat="0" applyAlignment="0" applyProtection="0"/>
    <xf numFmtId="0" fontId="17" fillId="0" borderId="72" applyNumberFormat="0" applyFill="0" applyAlignment="0" applyProtection="0"/>
    <xf numFmtId="0" fontId="64" fillId="47" borderId="73" applyNumberFormat="0" applyFont="0" applyAlignment="0" applyProtection="0"/>
    <xf numFmtId="0" fontId="60" fillId="0" borderId="77">
      <alignment horizontal="left" vertical="center" wrapText="1" indent="2"/>
    </xf>
    <xf numFmtId="49" fontId="60" fillId="0" borderId="75" applyNumberFormat="0" applyFont="0" applyFill="0" applyBorder="0" applyProtection="0">
      <alignment horizontal="left" vertical="center" indent="5"/>
    </xf>
    <xf numFmtId="0" fontId="60" fillId="0" borderId="74" applyNumberFormat="0" applyFill="0" applyAlignment="0" applyProtection="0"/>
    <xf numFmtId="4" fontId="58" fillId="86" borderId="62">
      <alignment horizontal="right" vertical="center"/>
    </xf>
    <xf numFmtId="4" fontId="58" fillId="86" borderId="63">
      <alignment horizontal="right" vertical="center"/>
    </xf>
    <xf numFmtId="0" fontId="67" fillId="43" borderId="71" applyNumberFormat="0" applyAlignment="0" applyProtection="0"/>
    <xf numFmtId="0" fontId="39" fillId="56" borderId="18" applyNumberFormat="0" applyAlignment="0" applyProtection="0"/>
    <xf numFmtId="179" fontId="131" fillId="47" borderId="66" applyNumberFormat="0" applyFont="0" applyAlignment="0" applyProtection="0"/>
    <xf numFmtId="0" fontId="96" fillId="48" borderId="61" applyNumberFormat="0" applyFont="0" applyAlignment="0" applyProtection="0"/>
    <xf numFmtId="0" fontId="96" fillId="48" borderId="61" applyNumberFormat="0" applyFont="0" applyAlignment="0" applyProtection="0"/>
    <xf numFmtId="179" fontId="131" fillId="47" borderId="66" applyNumberFormat="0" applyFont="0" applyAlignment="0" applyProtection="0"/>
    <xf numFmtId="0" fontId="17" fillId="0" borderId="72" applyNumberFormat="0" applyFill="0" applyAlignment="0" applyProtection="0"/>
    <xf numFmtId="0" fontId="58" fillId="86" borderId="74">
      <alignment horizontal="right" vertical="center"/>
    </xf>
    <xf numFmtId="4" fontId="58" fillId="84" borderId="74">
      <alignment horizontal="right" vertical="center"/>
    </xf>
    <xf numFmtId="4" fontId="62" fillId="84" borderId="74">
      <alignment horizontal="right" vertical="center"/>
    </xf>
    <xf numFmtId="0" fontId="58" fillId="86" borderId="74">
      <alignment horizontal="right" vertical="center"/>
    </xf>
    <xf numFmtId="0" fontId="58" fillId="86" borderId="75">
      <alignment horizontal="right" vertical="center"/>
    </xf>
    <xf numFmtId="4" fontId="58" fillId="86" borderId="76">
      <alignment horizontal="right" vertical="center"/>
    </xf>
    <xf numFmtId="0" fontId="23" fillId="43" borderId="70" applyNumberFormat="0" applyAlignment="0" applyProtection="0"/>
    <xf numFmtId="0" fontId="17" fillId="0" borderId="72" applyNumberFormat="0" applyFill="0" applyAlignment="0" applyProtection="0"/>
    <xf numFmtId="4" fontId="62" fillId="84" borderId="74">
      <alignment horizontal="right" vertical="center"/>
    </xf>
    <xf numFmtId="0" fontId="44" fillId="82" borderId="0" applyNumberFormat="0" applyBorder="0" applyAlignment="0" applyProtection="0"/>
    <xf numFmtId="0" fontId="58" fillId="86" borderId="74">
      <alignment horizontal="right" vertical="center"/>
    </xf>
    <xf numFmtId="0" fontId="1" fillId="72" borderId="0" applyNumberFormat="0" applyBorder="0" applyAlignment="0" applyProtection="0"/>
    <xf numFmtId="0" fontId="17" fillId="0" borderId="72" applyNumberFormat="0" applyFill="0" applyAlignment="0" applyProtection="0"/>
    <xf numFmtId="10" fontId="5" fillId="48" borderId="62" applyNumberFormat="0" applyBorder="0" applyAlignment="0" applyProtection="0"/>
    <xf numFmtId="0" fontId="1" fillId="68" borderId="0" applyNumberFormat="0" applyBorder="0" applyAlignment="0" applyProtection="0"/>
    <xf numFmtId="0" fontId="71" fillId="93" borderId="71" applyNumberFormat="0" applyAlignment="0" applyProtection="0"/>
    <xf numFmtId="0" fontId="58" fillId="86" borderId="64">
      <alignment horizontal="right" vertical="center"/>
    </xf>
    <xf numFmtId="0" fontId="62" fillId="84" borderId="62">
      <alignment horizontal="right" vertical="center"/>
    </xf>
    <xf numFmtId="0" fontId="8" fillId="47" borderId="73" applyNumberFormat="0" applyFont="0" applyAlignment="0" applyProtection="0"/>
    <xf numFmtId="0" fontId="44" fillId="62" borderId="0" applyNumberFormat="0" applyBorder="0" applyAlignment="0" applyProtection="0"/>
    <xf numFmtId="4" fontId="60" fillId="0" borderId="74">
      <alignment horizontal="right" vertical="center"/>
    </xf>
    <xf numFmtId="49" fontId="59" fillId="0" borderId="62" applyNumberFormat="0" applyFill="0" applyBorder="0" applyProtection="0">
      <alignment horizontal="left" vertical="center"/>
    </xf>
    <xf numFmtId="0" fontId="78" fillId="93" borderId="59" applyNumberFormat="0" applyAlignment="0" applyProtection="0"/>
    <xf numFmtId="4" fontId="62" fillId="84" borderId="62">
      <alignment horizontal="right" vertical="center"/>
    </xf>
    <xf numFmtId="49" fontId="59" fillId="0" borderId="62" applyNumberFormat="0" applyFill="0" applyBorder="0" applyProtection="0">
      <alignment horizontal="left" vertical="center"/>
    </xf>
    <xf numFmtId="0" fontId="60" fillId="0" borderId="65">
      <alignment horizontal="left" vertical="center" wrapText="1" indent="2"/>
    </xf>
    <xf numFmtId="4" fontId="58" fillId="86" borderId="64">
      <alignment horizontal="right" vertical="center"/>
    </xf>
    <xf numFmtId="0" fontId="58" fillId="86" borderId="62">
      <alignment horizontal="right" vertical="center"/>
    </xf>
    <xf numFmtId="0" fontId="60" fillId="0" borderId="62" applyNumberFormat="0" applyFill="0" applyAlignment="0" applyProtection="0"/>
    <xf numFmtId="0" fontId="68" fillId="43" borderId="59" applyNumberFormat="0" applyAlignment="0" applyProtection="0"/>
    <xf numFmtId="0" fontId="68" fillId="43" borderId="59" applyNumberFormat="0" applyAlignment="0" applyProtection="0"/>
    <xf numFmtId="0" fontId="78" fillId="93" borderId="59" applyNumberFormat="0" applyAlignment="0" applyProtection="0"/>
    <xf numFmtId="0" fontId="60" fillId="86" borderId="65">
      <alignment horizontal="left" vertical="center" wrapText="1" indent="2"/>
    </xf>
    <xf numFmtId="0" fontId="67" fillId="43" borderId="59" applyNumberFormat="0" applyAlignment="0" applyProtection="0"/>
    <xf numFmtId="4" fontId="60" fillId="0" borderId="62">
      <alignment horizontal="right" vertical="center"/>
    </xf>
    <xf numFmtId="4" fontId="60" fillId="0" borderId="62" applyFill="0" applyBorder="0" applyProtection="0">
      <alignment horizontal="right" vertical="center"/>
    </xf>
    <xf numFmtId="0" fontId="58" fillId="86" borderId="62">
      <alignment horizontal="right" vertical="center"/>
    </xf>
    <xf numFmtId="0" fontId="64" fillId="47" borderId="61" applyNumberFormat="0" applyFont="0" applyAlignment="0" applyProtection="0"/>
    <xf numFmtId="4" fontId="60" fillId="85" borderId="62"/>
    <xf numFmtId="0" fontId="71" fillId="93" borderId="59" applyNumberFormat="0" applyAlignment="0" applyProtection="0"/>
    <xf numFmtId="4" fontId="58" fillId="86" borderId="62">
      <alignment horizontal="right" vertical="center"/>
    </xf>
    <xf numFmtId="0" fontId="68" fillId="43" borderId="59" applyNumberFormat="0" applyAlignment="0" applyProtection="0"/>
    <xf numFmtId="0" fontId="58" fillId="86" borderId="62">
      <alignment horizontal="right" vertical="center"/>
    </xf>
    <xf numFmtId="0" fontId="78" fillId="93" borderId="59" applyNumberFormat="0" applyAlignment="0" applyProtection="0"/>
    <xf numFmtId="4" fontId="58" fillId="86" borderId="63">
      <alignment horizontal="right" vertical="center"/>
    </xf>
    <xf numFmtId="0" fontId="64" fillId="47" borderId="61" applyNumberFormat="0" applyFont="0" applyAlignment="0" applyProtection="0"/>
    <xf numFmtId="0" fontId="82" fillId="43" borderId="58" applyNumberFormat="0" applyAlignment="0" applyProtection="0"/>
    <xf numFmtId="49" fontId="60" fillId="0" borderId="63" applyNumberFormat="0" applyFont="0" applyFill="0" applyBorder="0" applyProtection="0">
      <alignment horizontal="left" vertical="center" indent="5"/>
    </xf>
    <xf numFmtId="0" fontId="40" fillId="56" borderId="17" applyNumberFormat="0" applyAlignment="0" applyProtection="0"/>
    <xf numFmtId="0" fontId="78" fillId="93" borderId="59" applyNumberFormat="0" applyAlignment="0" applyProtection="0"/>
    <xf numFmtId="0" fontId="71" fillId="93" borderId="59" applyNumberFormat="0" applyAlignment="0" applyProtection="0"/>
    <xf numFmtId="0" fontId="8" fillId="47" borderId="61" applyNumberFormat="0" applyFont="0" applyAlignment="0" applyProtection="0"/>
    <xf numFmtId="0" fontId="62" fillId="84" borderId="74">
      <alignment horizontal="right" vertical="center"/>
    </xf>
    <xf numFmtId="0" fontId="60" fillId="0" borderId="62" applyNumberFormat="0" applyFill="0" applyAlignment="0" applyProtection="0"/>
    <xf numFmtId="0" fontId="71" fillId="93" borderId="59" applyNumberFormat="0" applyAlignment="0" applyProtection="0"/>
    <xf numFmtId="0" fontId="68" fillId="43" borderId="59" applyNumberFormat="0" applyAlignment="0" applyProtection="0"/>
    <xf numFmtId="0" fontId="60" fillId="0" borderId="62" applyNumberFormat="0" applyFill="0" applyAlignment="0" applyProtection="0"/>
    <xf numFmtId="0" fontId="64" fillId="47" borderId="61" applyNumberFormat="0" applyFont="0" applyAlignment="0" applyProtection="0"/>
    <xf numFmtId="0" fontId="85" fillId="0" borderId="60" applyNumberFormat="0" applyFill="0" applyAlignment="0" applyProtection="0"/>
    <xf numFmtId="0" fontId="60" fillId="85" borderId="62"/>
    <xf numFmtId="4" fontId="58" fillId="84" borderId="62">
      <alignment horizontal="right" vertical="center"/>
    </xf>
    <xf numFmtId="0" fontId="58" fillId="86" borderId="63">
      <alignment horizontal="right" vertical="center"/>
    </xf>
    <xf numFmtId="4" fontId="58" fillId="86" borderId="64">
      <alignment horizontal="right" vertical="center"/>
    </xf>
    <xf numFmtId="0" fontId="58" fillId="86" borderId="62">
      <alignment horizontal="right" vertical="center"/>
    </xf>
    <xf numFmtId="0" fontId="58" fillId="86" borderId="62">
      <alignment horizontal="right" vertical="center"/>
    </xf>
    <xf numFmtId="0" fontId="85" fillId="0" borderId="60" applyNumberFormat="0" applyFill="0" applyAlignment="0" applyProtection="0"/>
    <xf numFmtId="0" fontId="78" fillId="93" borderId="59" applyNumberFormat="0" applyAlignment="0" applyProtection="0"/>
    <xf numFmtId="4" fontId="58" fillId="86" borderId="62">
      <alignment horizontal="right" vertical="center"/>
    </xf>
    <xf numFmtId="0" fontId="67" fillId="43" borderId="59" applyNumberFormat="0" applyAlignment="0" applyProtection="0"/>
    <xf numFmtId="4" fontId="62" fillId="84" borderId="62">
      <alignment horizontal="right" vertical="center"/>
    </xf>
    <xf numFmtId="0" fontId="85" fillId="0" borderId="60" applyNumberFormat="0" applyFill="0" applyAlignment="0" applyProtection="0"/>
    <xf numFmtId="0" fontId="68" fillId="43" borderId="59" applyNumberFormat="0" applyAlignment="0" applyProtection="0"/>
    <xf numFmtId="0" fontId="71" fillId="93" borderId="59" applyNumberFormat="0" applyAlignment="0" applyProtection="0"/>
    <xf numFmtId="0" fontId="85" fillId="0" borderId="60" applyNumberFormat="0" applyFill="0" applyAlignment="0" applyProtection="0"/>
    <xf numFmtId="49" fontId="60" fillId="0" borderId="62" applyNumberFormat="0" applyFont="0" applyFill="0" applyBorder="0" applyProtection="0">
      <alignment horizontal="left" vertical="center" indent="2"/>
    </xf>
    <xf numFmtId="0" fontId="71" fillId="93" borderId="59" applyNumberFormat="0" applyAlignment="0" applyProtection="0"/>
    <xf numFmtId="0" fontId="1" fillId="73" borderId="0" applyNumberFormat="0" applyBorder="0" applyAlignment="0" applyProtection="0"/>
    <xf numFmtId="0" fontId="58" fillId="84" borderId="74">
      <alignment horizontal="right" vertical="center"/>
    </xf>
    <xf numFmtId="4" fontId="58" fillId="86" borderId="64">
      <alignment horizontal="right" vertical="center"/>
    </xf>
    <xf numFmtId="0" fontId="60" fillId="0" borderId="74" applyNumberFormat="0" applyFill="0" applyAlignment="0" applyProtection="0"/>
    <xf numFmtId="0" fontId="78" fillId="93" borderId="71" applyNumberFormat="0" applyAlignment="0" applyProtection="0"/>
    <xf numFmtId="4" fontId="58" fillId="86" borderId="74">
      <alignment horizontal="right" vertical="center"/>
    </xf>
    <xf numFmtId="0" fontId="60" fillId="0" borderId="74">
      <alignment horizontal="right" vertical="center"/>
    </xf>
    <xf numFmtId="0" fontId="78" fillId="93" borderId="71" applyNumberFormat="0" applyAlignment="0" applyProtection="0"/>
    <xf numFmtId="0" fontId="58" fillId="86" borderId="75">
      <alignment horizontal="right" vertical="center"/>
    </xf>
    <xf numFmtId="0" fontId="78" fillId="93" borderId="71" applyNumberFormat="0" applyAlignment="0" applyProtection="0"/>
    <xf numFmtId="0" fontId="1" fillId="73" borderId="0" applyNumberFormat="0" applyBorder="0" applyAlignment="0" applyProtection="0"/>
    <xf numFmtId="0" fontId="82" fillId="43" borderId="70" applyNumberFormat="0" applyAlignment="0" applyProtection="0"/>
    <xf numFmtId="49" fontId="59" fillId="0" borderId="62" applyNumberFormat="0" applyFill="0" applyBorder="0" applyProtection="0">
      <alignment horizontal="left" vertical="center"/>
    </xf>
    <xf numFmtId="4" fontId="58" fillId="84" borderId="62">
      <alignment horizontal="right" vertical="center"/>
    </xf>
    <xf numFmtId="49" fontId="60" fillId="0" borderId="63" applyNumberFormat="0" applyFont="0" applyFill="0" applyBorder="0" applyProtection="0">
      <alignment horizontal="left" vertical="center" indent="5"/>
    </xf>
    <xf numFmtId="0" fontId="17" fillId="0" borderId="60" applyNumberFormat="0" applyFill="0" applyAlignment="0" applyProtection="0"/>
    <xf numFmtId="0" fontId="85" fillId="0" borderId="60" applyNumberFormat="0" applyFill="0" applyAlignment="0" applyProtection="0"/>
    <xf numFmtId="4" fontId="58" fillId="84" borderId="62">
      <alignment horizontal="right" vertical="center"/>
    </xf>
    <xf numFmtId="0" fontId="64" fillId="47" borderId="73" applyNumberFormat="0" applyFont="0" applyAlignment="0" applyProtection="0"/>
    <xf numFmtId="4" fontId="58" fillId="86" borderId="76">
      <alignment horizontal="right" vertical="center"/>
    </xf>
    <xf numFmtId="0" fontId="71" fillId="93" borderId="71" applyNumberFormat="0" applyAlignment="0" applyProtection="0"/>
    <xf numFmtId="0" fontId="85" fillId="0" borderId="72" applyNumberFormat="0" applyFill="0" applyAlignment="0" applyProtection="0"/>
    <xf numFmtId="179" fontId="131" fillId="47" borderId="66" applyNumberFormat="0" applyFont="0" applyAlignment="0" applyProtection="0"/>
    <xf numFmtId="179" fontId="131" fillId="47" borderId="66" applyNumberFormat="0" applyFont="0" applyAlignment="0" applyProtection="0"/>
    <xf numFmtId="0" fontId="13" fillId="47" borderId="61" applyNumberFormat="0" applyFont="0" applyAlignment="0" applyProtection="0"/>
    <xf numFmtId="0" fontId="96" fillId="48" borderId="61" applyNumberFormat="0" applyFont="0" applyAlignment="0" applyProtection="0"/>
    <xf numFmtId="0" fontId="67" fillId="43" borderId="71" applyNumberFormat="0" applyAlignment="0" applyProtection="0"/>
    <xf numFmtId="0" fontId="58" fillId="86" borderId="74">
      <alignment horizontal="right" vertical="center"/>
    </xf>
    <xf numFmtId="4" fontId="62" fillId="84" borderId="74">
      <alignment horizontal="right" vertical="center"/>
    </xf>
    <xf numFmtId="0" fontId="62" fillId="84" borderId="74">
      <alignment horizontal="right" vertical="center"/>
    </xf>
    <xf numFmtId="0" fontId="58" fillId="86" borderId="74">
      <alignment horizontal="right" vertical="center"/>
    </xf>
    <xf numFmtId="4" fontId="58" fillId="86" borderId="74">
      <alignment horizontal="right" vertical="center"/>
    </xf>
    <xf numFmtId="4" fontId="58" fillId="86" borderId="75">
      <alignment horizontal="right" vertical="center"/>
    </xf>
    <xf numFmtId="0" fontId="85" fillId="0" borderId="72" applyNumberFormat="0" applyFill="0" applyAlignment="0" applyProtection="0"/>
    <xf numFmtId="4" fontId="60" fillId="0" borderId="74" applyFill="0" applyBorder="0" applyProtection="0">
      <alignment horizontal="right" vertical="center"/>
    </xf>
    <xf numFmtId="176" fontId="60" fillId="99" borderId="74" applyNumberFormat="0" applyFont="0" applyBorder="0" applyAlignment="0" applyProtection="0">
      <alignment horizontal="right" vertical="center"/>
    </xf>
    <xf numFmtId="0" fontId="58" fillId="84" borderId="74">
      <alignment horizontal="right" vertical="center"/>
    </xf>
    <xf numFmtId="49" fontId="60" fillId="0" borderId="74" applyNumberFormat="0" applyFont="0" applyFill="0" applyBorder="0" applyProtection="0">
      <alignment horizontal="left" vertical="center" indent="2"/>
    </xf>
    <xf numFmtId="0" fontId="85" fillId="0" borderId="72" applyNumberFormat="0" applyFill="0" applyAlignment="0" applyProtection="0"/>
    <xf numFmtId="4" fontId="60" fillId="85" borderId="74"/>
    <xf numFmtId="49" fontId="60" fillId="0" borderId="75" applyNumberFormat="0" applyFont="0" applyFill="0" applyBorder="0" applyProtection="0">
      <alignment horizontal="left" vertical="center" indent="5"/>
    </xf>
    <xf numFmtId="0" fontId="17" fillId="0" borderId="60" applyNumberFormat="0" applyFill="0" applyAlignment="0" applyProtection="0"/>
    <xf numFmtId="4" fontId="60" fillId="0" borderId="62" applyFill="0" applyBorder="0" applyProtection="0">
      <alignment horizontal="right" vertical="center"/>
    </xf>
    <xf numFmtId="0" fontId="62" fillId="84" borderId="62">
      <alignment horizontal="right" vertical="center"/>
    </xf>
    <xf numFmtId="0" fontId="64" fillId="47" borderId="73" applyNumberFormat="0" applyFont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0" fontId="1" fillId="69" borderId="0" applyNumberFormat="0" applyBorder="0" applyAlignment="0" applyProtection="0"/>
    <xf numFmtId="4" fontId="58" fillId="86" borderId="74">
      <alignment horizontal="right" vertical="center"/>
    </xf>
    <xf numFmtId="192" fontId="8" fillId="28" borderId="62">
      <alignment horizontal="right"/>
      <protection locked="0"/>
    </xf>
    <xf numFmtId="0" fontId="1" fillId="64" borderId="0" applyNumberFormat="0" applyBorder="0" applyAlignment="0" applyProtection="0"/>
    <xf numFmtId="0" fontId="44" fillId="66" borderId="0" applyNumberFormat="0" applyBorder="0" applyAlignment="0" applyProtection="0"/>
    <xf numFmtId="0" fontId="60" fillId="0" borderId="65">
      <alignment horizontal="left" vertical="center" wrapText="1" indent="2"/>
    </xf>
    <xf numFmtId="0" fontId="1" fillId="80" borderId="0" applyNumberFormat="0" applyBorder="0" applyAlignment="0" applyProtection="0"/>
    <xf numFmtId="4" fontId="60" fillId="85" borderId="62"/>
    <xf numFmtId="0" fontId="60" fillId="86" borderId="65">
      <alignment horizontal="left" vertical="center" wrapText="1" indent="2"/>
    </xf>
    <xf numFmtId="0" fontId="17" fillId="0" borderId="60" applyNumberFormat="0" applyFill="0" applyAlignment="0" applyProtection="0"/>
    <xf numFmtId="0" fontId="60" fillId="0" borderId="62">
      <alignment horizontal="right" vertical="center"/>
    </xf>
    <xf numFmtId="0" fontId="78" fillId="93" borderId="59" applyNumberFormat="0" applyAlignment="0" applyProtection="0"/>
    <xf numFmtId="0" fontId="62" fillId="84" borderId="62">
      <alignment horizontal="right" vertical="center"/>
    </xf>
    <xf numFmtId="0" fontId="58" fillId="86" borderId="62">
      <alignment horizontal="right" vertical="center"/>
    </xf>
    <xf numFmtId="4" fontId="60" fillId="0" borderId="62">
      <alignment horizontal="right" vertical="center"/>
    </xf>
    <xf numFmtId="0" fontId="68" fillId="43" borderId="59" applyNumberFormat="0" applyAlignment="0" applyProtection="0"/>
    <xf numFmtId="4" fontId="58" fillId="86" borderId="63">
      <alignment horizontal="right" vertical="center"/>
    </xf>
    <xf numFmtId="0" fontId="60" fillId="85" borderId="62"/>
    <xf numFmtId="0" fontId="85" fillId="0" borderId="72" applyNumberFormat="0" applyFill="0" applyAlignment="0" applyProtection="0"/>
    <xf numFmtId="49" fontId="59" fillId="0" borderId="74" applyNumberFormat="0" applyFill="0" applyBorder="0" applyProtection="0">
      <alignment horizontal="left" vertical="center"/>
    </xf>
    <xf numFmtId="0" fontId="58" fillId="86" borderId="75">
      <alignment horizontal="right" vertical="center"/>
    </xf>
    <xf numFmtId="0" fontId="1" fillId="68" borderId="0" applyNumberFormat="0" applyBorder="0" applyAlignment="0" applyProtection="0"/>
    <xf numFmtId="0" fontId="23" fillId="43" borderId="58" applyNumberFormat="0" applyAlignment="0" applyProtection="0"/>
    <xf numFmtId="0" fontId="62" fillId="84" borderId="62">
      <alignment horizontal="right" vertical="center"/>
    </xf>
    <xf numFmtId="0" fontId="60" fillId="85" borderId="62"/>
    <xf numFmtId="0" fontId="85" fillId="0" borderId="60" applyNumberFormat="0" applyFill="0" applyAlignment="0" applyProtection="0"/>
    <xf numFmtId="0" fontId="58" fillId="86" borderId="62">
      <alignment horizontal="right" vertical="center"/>
    </xf>
    <xf numFmtId="0" fontId="85" fillId="0" borderId="60" applyNumberFormat="0" applyFill="0" applyAlignment="0" applyProtection="0"/>
    <xf numFmtId="0" fontId="60" fillId="86" borderId="65">
      <alignment horizontal="left" vertical="center" wrapText="1" indent="2"/>
    </xf>
    <xf numFmtId="0" fontId="67" fillId="43" borderId="59" applyNumberFormat="0" applyAlignment="0" applyProtection="0"/>
    <xf numFmtId="0" fontId="23" fillId="43" borderId="58" applyNumberFormat="0" applyAlignment="0" applyProtection="0"/>
    <xf numFmtId="0" fontId="60" fillId="85" borderId="62"/>
    <xf numFmtId="0" fontId="64" fillId="47" borderId="61" applyNumberFormat="0" applyFont="0" applyAlignment="0" applyProtection="0"/>
    <xf numFmtId="0" fontId="60" fillId="0" borderId="65">
      <alignment horizontal="left" vertical="center" wrapText="1" indent="2"/>
    </xf>
    <xf numFmtId="0" fontId="60" fillId="0" borderId="62">
      <alignment horizontal="right" vertical="center"/>
    </xf>
    <xf numFmtId="4" fontId="58" fillId="86" borderId="64">
      <alignment horizontal="right" vertical="center"/>
    </xf>
    <xf numFmtId="0" fontId="60" fillId="86" borderId="65">
      <alignment horizontal="left" vertical="center" wrapText="1" indent="2"/>
    </xf>
    <xf numFmtId="4" fontId="58" fillId="84" borderId="62">
      <alignment horizontal="right" vertical="center"/>
    </xf>
    <xf numFmtId="0" fontId="78" fillId="93" borderId="59" applyNumberFormat="0" applyAlignment="0" applyProtection="0"/>
    <xf numFmtId="4" fontId="58" fillId="86" borderId="62">
      <alignment horizontal="right" vertical="center"/>
    </xf>
    <xf numFmtId="0" fontId="58" fillId="84" borderId="62">
      <alignment horizontal="right" vertical="center"/>
    </xf>
    <xf numFmtId="176" fontId="60" fillId="99" borderId="62" applyNumberFormat="0" applyFont="0" applyBorder="0" applyAlignment="0" applyProtection="0">
      <alignment horizontal="right" vertical="center"/>
    </xf>
    <xf numFmtId="0" fontId="60" fillId="84" borderId="63">
      <alignment horizontal="left" vertical="center"/>
    </xf>
    <xf numFmtId="0" fontId="85" fillId="0" borderId="60" applyNumberFormat="0" applyFill="0" applyAlignment="0" applyProtection="0"/>
    <xf numFmtId="0" fontId="60" fillId="0" borderId="62" applyNumberFormat="0" applyFill="0" applyAlignment="0" applyProtection="0"/>
    <xf numFmtId="0" fontId="17" fillId="0" borderId="60" applyNumberFormat="0" applyFill="0" applyAlignment="0" applyProtection="0"/>
    <xf numFmtId="0" fontId="8" fillId="47" borderId="61" applyNumberFormat="0" applyFont="0" applyAlignment="0" applyProtection="0"/>
    <xf numFmtId="0" fontId="82" fillId="43" borderId="58" applyNumberFormat="0" applyAlignment="0" applyProtection="0"/>
    <xf numFmtId="176" fontId="60" fillId="99" borderId="62" applyNumberFormat="0" applyFont="0" applyBorder="0" applyAlignment="0" applyProtection="0">
      <alignment horizontal="right" vertical="center"/>
    </xf>
    <xf numFmtId="4" fontId="60" fillId="0" borderId="62">
      <alignment horizontal="right" vertical="center"/>
    </xf>
    <xf numFmtId="0" fontId="78" fillId="93" borderId="59" applyNumberFormat="0" applyAlignment="0" applyProtection="0"/>
    <xf numFmtId="4" fontId="62" fillId="84" borderId="62">
      <alignment horizontal="right" vertical="center"/>
    </xf>
    <xf numFmtId="0" fontId="58" fillId="86" borderId="62">
      <alignment horizontal="right" vertical="center"/>
    </xf>
    <xf numFmtId="4" fontId="58" fillId="86" borderId="63">
      <alignment horizontal="right" vertical="center"/>
    </xf>
    <xf numFmtId="0" fontId="58" fillId="86" borderId="64">
      <alignment horizontal="right" vertical="center"/>
    </xf>
    <xf numFmtId="4" fontId="58" fillId="86" borderId="62">
      <alignment horizontal="right" vertical="center"/>
    </xf>
    <xf numFmtId="0" fontId="62" fillId="84" borderId="62">
      <alignment horizontal="right" vertical="center"/>
    </xf>
    <xf numFmtId="4" fontId="62" fillId="84" borderId="62">
      <alignment horizontal="right" vertical="center"/>
    </xf>
    <xf numFmtId="0" fontId="58" fillId="84" borderId="62">
      <alignment horizontal="right" vertical="center"/>
    </xf>
    <xf numFmtId="0" fontId="82" fillId="43" borderId="58" applyNumberFormat="0" applyAlignment="0" applyProtection="0"/>
    <xf numFmtId="0" fontId="8" fillId="47" borderId="61" applyNumberFormat="0" applyFont="0" applyAlignment="0" applyProtection="0"/>
    <xf numFmtId="4" fontId="60" fillId="0" borderId="62">
      <alignment horizontal="right" vertical="center"/>
    </xf>
    <xf numFmtId="0" fontId="85" fillId="0" borderId="60" applyNumberFormat="0" applyFill="0" applyAlignment="0" applyProtection="0"/>
    <xf numFmtId="4" fontId="58" fillId="86" borderId="64">
      <alignment horizontal="right" vertical="center"/>
    </xf>
    <xf numFmtId="0" fontId="78" fillId="93" borderId="59" applyNumberFormat="0" applyAlignment="0" applyProtection="0"/>
    <xf numFmtId="0" fontId="60" fillId="84" borderId="63">
      <alignment horizontal="left" vertical="center"/>
    </xf>
    <xf numFmtId="49" fontId="59" fillId="0" borderId="62" applyNumberFormat="0" applyFill="0" applyBorder="0" applyProtection="0">
      <alignment horizontal="left" vertical="center"/>
    </xf>
    <xf numFmtId="4" fontId="58" fillId="84" borderId="62">
      <alignment horizontal="right" vertical="center"/>
    </xf>
    <xf numFmtId="0" fontId="60" fillId="0" borderId="62" applyNumberFormat="0" applyFill="0" applyAlignment="0" applyProtection="0"/>
    <xf numFmtId="0" fontId="60" fillId="0" borderId="62">
      <alignment horizontal="right" vertical="center"/>
    </xf>
    <xf numFmtId="4" fontId="60" fillId="0" borderId="62">
      <alignment horizontal="right" vertical="center"/>
    </xf>
    <xf numFmtId="0" fontId="58" fillId="86" borderId="63">
      <alignment horizontal="right" vertical="center"/>
    </xf>
    <xf numFmtId="0" fontId="71" fillId="93" borderId="59" applyNumberFormat="0" applyAlignment="0" applyProtection="0"/>
    <xf numFmtId="0" fontId="17" fillId="0" borderId="60" applyNumberFormat="0" applyFill="0" applyAlignment="0" applyProtection="0"/>
    <xf numFmtId="0" fontId="58" fillId="86" borderId="62">
      <alignment horizontal="right" vertical="center"/>
    </xf>
    <xf numFmtId="0" fontId="60" fillId="86" borderId="65">
      <alignment horizontal="left" vertical="center" wrapText="1" indent="2"/>
    </xf>
    <xf numFmtId="0" fontId="68" fillId="43" borderId="59" applyNumberFormat="0" applyAlignment="0" applyProtection="0"/>
    <xf numFmtId="0" fontId="23" fillId="43" borderId="58" applyNumberFormat="0" applyAlignment="0" applyProtection="0"/>
    <xf numFmtId="0" fontId="60" fillId="0" borderId="62">
      <alignment horizontal="right" vertical="center"/>
    </xf>
    <xf numFmtId="0" fontId="23" fillId="43" borderId="58" applyNumberFormat="0" applyAlignment="0" applyProtection="0"/>
    <xf numFmtId="4" fontId="60" fillId="0" borderId="62" applyFill="0" applyBorder="0" applyProtection="0">
      <alignment horizontal="right" vertical="center"/>
    </xf>
    <xf numFmtId="0" fontId="68" fillId="43" borderId="59" applyNumberFormat="0" applyAlignment="0" applyProtection="0"/>
    <xf numFmtId="49" fontId="60" fillId="0" borderId="62" applyNumberFormat="0" applyFont="0" applyFill="0" applyBorder="0" applyProtection="0">
      <alignment horizontal="left" vertical="center" indent="2"/>
    </xf>
    <xf numFmtId="0" fontId="62" fillId="84" borderId="62">
      <alignment horizontal="right" vertical="center"/>
    </xf>
    <xf numFmtId="0" fontId="58" fillId="84" borderId="62">
      <alignment horizontal="right" vertical="center"/>
    </xf>
    <xf numFmtId="4" fontId="58" fillId="86" borderId="62">
      <alignment horizontal="right" vertical="center"/>
    </xf>
    <xf numFmtId="0" fontId="23" fillId="43" borderId="58" applyNumberFormat="0" applyAlignment="0" applyProtection="0"/>
    <xf numFmtId="0" fontId="1" fillId="69" borderId="0" applyNumberFormat="0" applyBorder="0" applyAlignment="0" applyProtection="0"/>
    <xf numFmtId="0" fontId="64" fillId="47" borderId="61" applyNumberFormat="0" applyFont="0" applyAlignment="0" applyProtection="0"/>
    <xf numFmtId="0" fontId="60" fillId="84" borderId="75">
      <alignment horizontal="left" vertical="center"/>
    </xf>
    <xf numFmtId="0" fontId="44" fillId="62" borderId="0" applyNumberFormat="0" applyBorder="0" applyAlignment="0" applyProtection="0"/>
    <xf numFmtId="0" fontId="23" fillId="43" borderId="70" applyNumberFormat="0" applyAlignment="0" applyProtection="0"/>
    <xf numFmtId="0" fontId="17" fillId="0" borderId="72" applyNumberFormat="0" applyFill="0" applyAlignment="0" applyProtection="0"/>
    <xf numFmtId="49" fontId="59" fillId="0" borderId="62" applyNumberFormat="0" applyFill="0" applyBorder="0" applyProtection="0">
      <alignment horizontal="left" vertical="center"/>
    </xf>
    <xf numFmtId="0" fontId="71" fillId="93" borderId="71" applyNumberFormat="0" applyAlignment="0" applyProtection="0"/>
    <xf numFmtId="0" fontId="71" fillId="93" borderId="59" applyNumberFormat="0" applyAlignment="0" applyProtection="0"/>
    <xf numFmtId="0" fontId="60" fillId="86" borderId="77">
      <alignment horizontal="left" vertical="center" wrapText="1" indent="2"/>
    </xf>
    <xf numFmtId="0" fontId="68" fillId="43" borderId="71" applyNumberFormat="0" applyAlignment="0" applyProtection="0"/>
    <xf numFmtId="0" fontId="85" fillId="0" borderId="72" applyNumberFormat="0" applyFill="0" applyAlignment="0" applyProtection="0"/>
    <xf numFmtId="176" fontId="60" fillId="99" borderId="74" applyNumberFormat="0" applyFont="0" applyBorder="0" applyAlignment="0" applyProtection="0">
      <alignment horizontal="right" vertical="center"/>
    </xf>
    <xf numFmtId="0" fontId="82" fillId="43" borderId="70" applyNumberFormat="0" applyAlignment="0" applyProtection="0"/>
    <xf numFmtId="0" fontId="58" fillId="86" borderId="64">
      <alignment horizontal="right" vertical="center"/>
    </xf>
    <xf numFmtId="4" fontId="58" fillId="86" borderId="75">
      <alignment horizontal="right" vertical="center"/>
    </xf>
    <xf numFmtId="0" fontId="58" fillId="86" borderId="62">
      <alignment horizontal="right" vertical="center"/>
    </xf>
    <xf numFmtId="0" fontId="68" fillId="43" borderId="71" applyNumberFormat="0" applyAlignment="0" applyProtection="0"/>
    <xf numFmtId="4" fontId="60" fillId="0" borderId="74">
      <alignment horizontal="right" vertical="center"/>
    </xf>
    <xf numFmtId="0" fontId="78" fillId="93" borderId="71" applyNumberFormat="0" applyAlignment="0" applyProtection="0"/>
    <xf numFmtId="0" fontId="68" fillId="43" borderId="71" applyNumberFormat="0" applyAlignment="0" applyProtection="0"/>
    <xf numFmtId="0" fontId="23" fillId="43" borderId="58" applyNumberFormat="0" applyAlignment="0" applyProtection="0"/>
    <xf numFmtId="0" fontId="58" fillId="86" borderId="75">
      <alignment horizontal="right" vertical="center"/>
    </xf>
    <xf numFmtId="0" fontId="60" fillId="84" borderId="63">
      <alignment horizontal="left" vertical="center"/>
    </xf>
    <xf numFmtId="0" fontId="30" fillId="0" borderId="0" applyNumberFormat="0" applyFill="0" applyBorder="0" applyAlignment="0" applyProtection="0"/>
    <xf numFmtId="0" fontId="58" fillId="86" borderId="63">
      <alignment horizontal="right" vertical="center"/>
    </xf>
    <xf numFmtId="4" fontId="58" fillId="86" borderId="64">
      <alignment horizontal="right" vertical="center"/>
    </xf>
    <xf numFmtId="4" fontId="58" fillId="84" borderId="74">
      <alignment horizontal="right" vertical="center"/>
    </xf>
    <xf numFmtId="49" fontId="59" fillId="0" borderId="74" applyNumberFormat="0" applyFill="0" applyBorder="0" applyProtection="0">
      <alignment horizontal="left" vertical="center"/>
    </xf>
    <xf numFmtId="0" fontId="68" fillId="43" borderId="71" applyNumberFormat="0" applyAlignment="0" applyProtection="0"/>
    <xf numFmtId="0" fontId="1" fillId="73" borderId="0" applyNumberFormat="0" applyBorder="0" applyAlignment="0" applyProtection="0"/>
    <xf numFmtId="0" fontId="58" fillId="84" borderId="74">
      <alignment horizontal="right" vertical="center"/>
    </xf>
    <xf numFmtId="0" fontId="60" fillId="0" borderId="62" applyNumberFormat="0" applyFill="0" applyAlignment="0" applyProtection="0"/>
    <xf numFmtId="4" fontId="58" fillId="86" borderId="76">
      <alignment horizontal="right" vertical="center"/>
    </xf>
    <xf numFmtId="0" fontId="78" fillId="93" borderId="71" applyNumberFormat="0" applyAlignment="0" applyProtection="0"/>
    <xf numFmtId="0" fontId="78" fillId="93" borderId="71" applyNumberFormat="0" applyAlignment="0" applyProtection="0"/>
    <xf numFmtId="0" fontId="58" fillId="86" borderId="63">
      <alignment horizontal="right" vertical="center"/>
    </xf>
    <xf numFmtId="0" fontId="68" fillId="43" borderId="59" applyNumberFormat="0" applyAlignment="0" applyProtection="0"/>
    <xf numFmtId="0" fontId="30" fillId="0" borderId="0" applyNumberFormat="0" applyFill="0" applyBorder="0" applyAlignment="0" applyProtection="0"/>
    <xf numFmtId="4" fontId="58" fillId="86" borderId="76">
      <alignment horizontal="right" vertical="center"/>
    </xf>
    <xf numFmtId="0" fontId="60" fillId="0" borderId="62" applyNumberFormat="0" applyFill="0" applyAlignment="0" applyProtection="0"/>
    <xf numFmtId="0" fontId="62" fillId="84" borderId="74">
      <alignment horizontal="right" vertical="center"/>
    </xf>
    <xf numFmtId="0" fontId="1" fillId="60" borderId="0" applyNumberFormat="0" applyBorder="0" applyAlignment="0" applyProtection="0"/>
    <xf numFmtId="0" fontId="1" fillId="73" borderId="0" applyNumberFormat="0" applyBorder="0" applyAlignment="0" applyProtection="0"/>
    <xf numFmtId="0" fontId="68" fillId="43" borderId="59" applyNumberFormat="0" applyAlignment="0" applyProtection="0"/>
    <xf numFmtId="0" fontId="60" fillId="0" borderId="74">
      <alignment horizontal="right" vertical="center"/>
    </xf>
    <xf numFmtId="0" fontId="60" fillId="85" borderId="62"/>
    <xf numFmtId="0" fontId="60" fillId="84" borderId="63">
      <alignment horizontal="left" vertical="center"/>
    </xf>
    <xf numFmtId="0" fontId="1" fillId="81" borderId="0" applyNumberFormat="0" applyBorder="0" applyAlignment="0" applyProtection="0"/>
    <xf numFmtId="0" fontId="62" fillId="84" borderId="74">
      <alignment horizontal="right" vertical="center"/>
    </xf>
    <xf numFmtId="4" fontId="58" fillId="86" borderId="76">
      <alignment horizontal="right" vertical="center"/>
    </xf>
    <xf numFmtId="0" fontId="17" fillId="0" borderId="72" applyNumberFormat="0" applyFill="0" applyAlignment="0" applyProtection="0"/>
    <xf numFmtId="4" fontId="60" fillId="0" borderId="74" applyFill="0" applyBorder="0" applyProtection="0">
      <alignment horizontal="right" vertical="center"/>
    </xf>
    <xf numFmtId="4" fontId="58" fillId="84" borderId="62">
      <alignment horizontal="right" vertical="center"/>
    </xf>
    <xf numFmtId="0" fontId="68" fillId="43" borderId="71" applyNumberFormat="0" applyAlignment="0" applyProtection="0"/>
    <xf numFmtId="0" fontId="58" fillId="86" borderId="62">
      <alignment horizontal="right" vertical="center"/>
    </xf>
    <xf numFmtId="0" fontId="78" fillId="93" borderId="71" applyNumberFormat="0" applyAlignment="0" applyProtection="0"/>
    <xf numFmtId="0" fontId="60" fillId="0" borderId="65">
      <alignment horizontal="left" vertical="center" wrapText="1" indent="2"/>
    </xf>
    <xf numFmtId="0" fontId="82" fillId="43" borderId="58" applyNumberFormat="0" applyAlignment="0" applyProtection="0"/>
    <xf numFmtId="0" fontId="58" fillId="86" borderId="62">
      <alignment horizontal="right" vertical="center"/>
    </xf>
    <xf numFmtId="4" fontId="60" fillId="0" borderId="74">
      <alignment horizontal="right" vertical="center"/>
    </xf>
    <xf numFmtId="0" fontId="1" fillId="68" borderId="0" applyNumberFormat="0" applyBorder="0" applyAlignment="0" applyProtection="0"/>
    <xf numFmtId="0" fontId="85" fillId="0" borderId="72" applyNumberFormat="0" applyFill="0" applyAlignment="0" applyProtection="0"/>
    <xf numFmtId="4" fontId="58" fillId="86" borderId="74">
      <alignment horizontal="right" vertical="center"/>
    </xf>
    <xf numFmtId="0" fontId="1" fillId="65" borderId="0" applyNumberFormat="0" applyBorder="0" applyAlignment="0" applyProtection="0"/>
    <xf numFmtId="0" fontId="78" fillId="93" borderId="71" applyNumberFormat="0" applyAlignment="0" applyProtection="0"/>
    <xf numFmtId="0" fontId="60" fillId="84" borderId="75">
      <alignment horizontal="left" vertical="center"/>
    </xf>
    <xf numFmtId="4" fontId="58" fillId="84" borderId="74">
      <alignment horizontal="right" vertical="center"/>
    </xf>
    <xf numFmtId="0" fontId="58" fillId="86" borderId="75">
      <alignment horizontal="right" vertical="center"/>
    </xf>
    <xf numFmtId="0" fontId="68" fillId="43" borderId="71" applyNumberFormat="0" applyAlignment="0" applyProtection="0"/>
    <xf numFmtId="0" fontId="67" fillId="43" borderId="59" applyNumberFormat="0" applyAlignment="0" applyProtection="0"/>
    <xf numFmtId="4" fontId="60" fillId="85" borderId="62"/>
    <xf numFmtId="4" fontId="58" fillId="86" borderId="76">
      <alignment horizontal="right" vertical="center"/>
    </xf>
    <xf numFmtId="0" fontId="60" fillId="0" borderId="74">
      <alignment horizontal="right" vertical="center"/>
    </xf>
    <xf numFmtId="0" fontId="2" fillId="0" borderId="22" applyNumberFormat="0" applyFill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4" fontId="62" fillId="84" borderId="74">
      <alignment horizontal="right" vertical="center"/>
    </xf>
    <xf numFmtId="0" fontId="60" fillId="0" borderId="65">
      <alignment horizontal="left" vertical="center" wrapText="1" indent="2"/>
    </xf>
    <xf numFmtId="0" fontId="60" fillId="86" borderId="77">
      <alignment horizontal="left" vertical="center" wrapText="1" indent="2"/>
    </xf>
    <xf numFmtId="0" fontId="1" fillId="60" borderId="0" applyNumberFormat="0" applyBorder="0" applyAlignment="0" applyProtection="0"/>
    <xf numFmtId="0" fontId="44" fillId="74" borderId="0" applyNumberFormat="0" applyBorder="0" applyAlignment="0" applyProtection="0"/>
    <xf numFmtId="0" fontId="64" fillId="47" borderId="73" applyNumberFormat="0" applyFont="0" applyAlignment="0" applyProtection="0"/>
    <xf numFmtId="0" fontId="44" fillId="70" borderId="0" applyNumberFormat="0" applyBorder="0" applyAlignment="0" applyProtection="0"/>
    <xf numFmtId="0" fontId="58" fillId="84" borderId="74">
      <alignment horizontal="right" vertical="center"/>
    </xf>
    <xf numFmtId="0" fontId="58" fillId="86" borderId="76">
      <alignment horizontal="right" vertical="center"/>
    </xf>
    <xf numFmtId="4" fontId="58" fillId="86" borderId="74">
      <alignment horizontal="right" vertical="center"/>
    </xf>
    <xf numFmtId="0" fontId="17" fillId="0" borderId="60" applyNumberFormat="0" applyFill="0" applyAlignment="0" applyProtection="0"/>
    <xf numFmtId="0" fontId="67" fillId="43" borderId="59" applyNumberFormat="0" applyAlignment="0" applyProtection="0"/>
    <xf numFmtId="0" fontId="43" fillId="0" borderId="0" applyNumberFormat="0" applyFill="0" applyBorder="0" applyAlignment="0" applyProtection="0"/>
    <xf numFmtId="4" fontId="60" fillId="0" borderId="62" applyFill="0" applyBorder="0" applyProtection="0">
      <alignment horizontal="right" vertical="center"/>
    </xf>
    <xf numFmtId="49" fontId="60" fillId="0" borderId="74" applyNumberFormat="0" applyFont="0" applyFill="0" applyBorder="0" applyProtection="0">
      <alignment horizontal="left" vertical="center" indent="2"/>
    </xf>
    <xf numFmtId="0" fontId="1" fillId="61" borderId="0" applyNumberFormat="0" applyBorder="0" applyAlignment="0" applyProtection="0"/>
    <xf numFmtId="0" fontId="58" fillId="86" borderId="76">
      <alignment horizontal="right" vertical="center"/>
    </xf>
    <xf numFmtId="0" fontId="58" fillId="86" borderId="74">
      <alignment horizontal="right" vertical="center"/>
    </xf>
    <xf numFmtId="4" fontId="58" fillId="86" borderId="74">
      <alignment horizontal="right" vertical="center"/>
    </xf>
    <xf numFmtId="4" fontId="60" fillId="0" borderId="74" applyFill="0" applyBorder="0" applyProtection="0">
      <alignment horizontal="right" vertical="center"/>
    </xf>
    <xf numFmtId="0" fontId="60" fillId="85" borderId="74"/>
    <xf numFmtId="0" fontId="1" fillId="61" borderId="0" applyNumberFormat="0" applyBorder="0" applyAlignment="0" applyProtection="0"/>
    <xf numFmtId="4" fontId="58" fillId="86" borderId="74">
      <alignment horizontal="right" vertical="center"/>
    </xf>
    <xf numFmtId="0" fontId="85" fillId="0" borderId="72" applyNumberFormat="0" applyFill="0" applyAlignment="0" applyProtection="0"/>
    <xf numFmtId="4" fontId="60" fillId="85" borderId="62"/>
    <xf numFmtId="0" fontId="64" fillId="47" borderId="61" applyNumberFormat="0" applyFont="0" applyAlignment="0" applyProtection="0"/>
    <xf numFmtId="0" fontId="58" fillId="86" borderId="62">
      <alignment horizontal="right" vertical="center"/>
    </xf>
    <xf numFmtId="0" fontId="58" fillId="86" borderId="74">
      <alignment horizontal="right" vertical="center"/>
    </xf>
    <xf numFmtId="0" fontId="71" fillId="93" borderId="71" applyNumberFormat="0" applyAlignment="0" applyProtection="0"/>
    <xf numFmtId="0" fontId="23" fillId="43" borderId="70" applyNumberFormat="0" applyAlignment="0" applyProtection="0"/>
    <xf numFmtId="0" fontId="60" fillId="84" borderId="75">
      <alignment horizontal="left" vertical="center"/>
    </xf>
    <xf numFmtId="0" fontId="99" fillId="83" borderId="59" applyNumberFormat="0" applyAlignment="0" applyProtection="0"/>
    <xf numFmtId="0" fontId="1" fillId="61" borderId="0" applyNumberFormat="0" applyBorder="0" applyAlignment="0" applyProtection="0"/>
    <xf numFmtId="0" fontId="60" fillId="86" borderId="77">
      <alignment horizontal="left" vertical="center" wrapText="1" indent="2"/>
    </xf>
    <xf numFmtId="4" fontId="58" fillId="84" borderId="74">
      <alignment horizontal="right" vertical="center"/>
    </xf>
    <xf numFmtId="0" fontId="78" fillId="93" borderId="59" applyNumberFormat="0" applyAlignment="0" applyProtection="0"/>
    <xf numFmtId="0" fontId="17" fillId="0" borderId="72" applyNumberFormat="0" applyFill="0" applyAlignment="0" applyProtection="0"/>
    <xf numFmtId="0" fontId="85" fillId="0" borderId="60" applyNumberFormat="0" applyFill="0" applyAlignment="0" applyProtection="0"/>
    <xf numFmtId="0" fontId="60" fillId="86" borderId="77">
      <alignment horizontal="left" vertical="center" wrapText="1" indent="2"/>
    </xf>
    <xf numFmtId="0" fontId="82" fillId="43" borderId="70" applyNumberFormat="0" applyAlignment="0" applyProtection="0"/>
    <xf numFmtId="0" fontId="67" fillId="43" borderId="71" applyNumberFormat="0" applyAlignment="0" applyProtection="0"/>
    <xf numFmtId="0" fontId="60" fillId="0" borderId="77">
      <alignment horizontal="left" vertical="center" wrapText="1" indent="2"/>
    </xf>
    <xf numFmtId="0" fontId="85" fillId="0" borderId="72" applyNumberFormat="0" applyFill="0" applyAlignment="0" applyProtection="0"/>
    <xf numFmtId="0" fontId="71" fillId="93" borderId="59" applyNumberFormat="0" applyAlignment="0" applyProtection="0"/>
    <xf numFmtId="0" fontId="58" fillId="86" borderId="75">
      <alignment horizontal="right" vertical="center"/>
    </xf>
    <xf numFmtId="0" fontId="85" fillId="0" borderId="60" applyNumberFormat="0" applyFill="0" applyAlignment="0" applyProtection="0"/>
    <xf numFmtId="0" fontId="82" fillId="43" borderId="70" applyNumberFormat="0" applyAlignment="0" applyProtection="0"/>
    <xf numFmtId="4" fontId="102" fillId="0" borderId="56" applyNumberFormat="0" applyFont="0" applyFill="0" applyAlignment="0" applyProtection="0"/>
    <xf numFmtId="0" fontId="116" fillId="86" borderId="71" applyNumberFormat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4" fontId="60" fillId="0" borderId="74">
      <alignment horizontal="right" vertical="center"/>
    </xf>
    <xf numFmtId="4" fontId="60" fillId="0" borderId="74" applyFill="0" applyBorder="0" applyProtection="0">
      <alignment horizontal="right" vertical="center"/>
    </xf>
    <xf numFmtId="0" fontId="67" fillId="43" borderId="71" applyNumberFormat="0" applyAlignment="0" applyProtection="0"/>
    <xf numFmtId="0" fontId="78" fillId="93" borderId="59" applyNumberFormat="0" applyAlignment="0" applyProtection="0"/>
    <xf numFmtId="0" fontId="23" fillId="43" borderId="70" applyNumberFormat="0" applyAlignment="0" applyProtection="0"/>
    <xf numFmtId="0" fontId="60" fillId="0" borderId="65">
      <alignment horizontal="left" vertical="center" wrapText="1" indent="2"/>
    </xf>
    <xf numFmtId="0" fontId="43" fillId="0" borderId="0" applyNumberFormat="0" applyFill="0" applyBorder="0" applyAlignment="0" applyProtection="0"/>
    <xf numFmtId="0" fontId="67" fillId="43" borderId="59" applyNumberFormat="0" applyAlignment="0" applyProtection="0"/>
    <xf numFmtId="0" fontId="60" fillId="0" borderId="62">
      <alignment horizontal="right" vertical="center"/>
    </xf>
    <xf numFmtId="4" fontId="58" fillId="84" borderId="74">
      <alignment horizontal="right" vertical="center"/>
    </xf>
    <xf numFmtId="0" fontId="68" fillId="43" borderId="71" applyNumberFormat="0" applyAlignment="0" applyProtection="0"/>
    <xf numFmtId="0" fontId="78" fillId="93" borderId="59" applyNumberFormat="0" applyAlignment="0" applyProtection="0"/>
    <xf numFmtId="0" fontId="1" fillId="72" borderId="0" applyNumberFormat="0" applyBorder="0" applyAlignment="0" applyProtection="0"/>
    <xf numFmtId="0" fontId="78" fillId="93" borderId="71" applyNumberFormat="0" applyAlignment="0" applyProtection="0"/>
    <xf numFmtId="0" fontId="82" fillId="43" borderId="58" applyNumberFormat="0" applyAlignment="0" applyProtection="0"/>
    <xf numFmtId="0" fontId="43" fillId="0" borderId="0" applyNumberFormat="0" applyFill="0" applyBorder="0" applyAlignment="0" applyProtection="0"/>
    <xf numFmtId="0" fontId="68" fillId="43" borderId="71" applyNumberFormat="0" applyAlignment="0" applyProtection="0"/>
    <xf numFmtId="4" fontId="58" fillId="86" borderId="62">
      <alignment horizontal="right" vertical="center"/>
    </xf>
    <xf numFmtId="0" fontId="71" fillId="93" borderId="59" applyNumberFormat="0" applyAlignment="0" applyProtection="0"/>
    <xf numFmtId="4" fontId="60" fillId="85" borderId="74"/>
    <xf numFmtId="4" fontId="58" fillId="86" borderId="74">
      <alignment horizontal="right" vertical="center"/>
    </xf>
    <xf numFmtId="4" fontId="60" fillId="0" borderId="62">
      <alignment horizontal="right" vertical="center"/>
    </xf>
    <xf numFmtId="0" fontId="78" fillId="93" borderId="71" applyNumberFormat="0" applyAlignment="0" applyProtection="0"/>
    <xf numFmtId="0" fontId="44" fillId="62" borderId="0" applyNumberFormat="0" applyBorder="0" applyAlignment="0" applyProtection="0"/>
    <xf numFmtId="0" fontId="1" fillId="60" borderId="0" applyNumberFormat="0" applyBorder="0" applyAlignment="0" applyProtection="0"/>
    <xf numFmtId="0" fontId="68" fillId="43" borderId="59" applyNumberFormat="0" applyAlignment="0" applyProtection="0"/>
    <xf numFmtId="0" fontId="78" fillId="93" borderId="71" applyNumberFormat="0" applyAlignment="0" applyProtection="0"/>
    <xf numFmtId="0" fontId="23" fillId="43" borderId="58" applyNumberFormat="0" applyAlignment="0" applyProtection="0"/>
    <xf numFmtId="0" fontId="85" fillId="0" borderId="60" applyNumberFormat="0" applyFill="0" applyAlignment="0" applyProtection="0"/>
    <xf numFmtId="0" fontId="58" fillId="86" borderId="74">
      <alignment horizontal="right" vertical="center"/>
    </xf>
    <xf numFmtId="0" fontId="58" fillId="86" borderId="76">
      <alignment horizontal="right" vertical="center"/>
    </xf>
    <xf numFmtId="0" fontId="1" fillId="77" borderId="0" applyNumberFormat="0" applyBorder="0" applyAlignment="0" applyProtection="0"/>
    <xf numFmtId="0" fontId="64" fillId="47" borderId="73" applyNumberFormat="0" applyFont="0" applyAlignment="0" applyProtection="0"/>
    <xf numFmtId="0" fontId="58" fillId="84" borderId="62">
      <alignment horizontal="right" vertical="center"/>
    </xf>
    <xf numFmtId="4" fontId="58" fillId="86" borderId="75">
      <alignment horizontal="right" vertical="center"/>
    </xf>
    <xf numFmtId="0" fontId="71" fillId="93" borderId="71" applyNumberFormat="0" applyAlignment="0" applyProtection="0"/>
    <xf numFmtId="0" fontId="23" fillId="43" borderId="70" applyNumberFormat="0" applyAlignment="0" applyProtection="0"/>
    <xf numFmtId="0" fontId="64" fillId="47" borderId="61" applyNumberFormat="0" applyFont="0" applyAlignment="0" applyProtection="0"/>
    <xf numFmtId="0" fontId="8" fillId="47" borderId="61" applyNumberFormat="0" applyFont="0" applyAlignment="0" applyProtection="0"/>
    <xf numFmtId="0" fontId="85" fillId="0" borderId="60" applyNumberFormat="0" applyFill="0" applyAlignment="0" applyProtection="0"/>
    <xf numFmtId="0" fontId="58" fillId="84" borderId="74">
      <alignment horizontal="right" vertical="center"/>
    </xf>
    <xf numFmtId="0" fontId="44" fillId="66" borderId="0" applyNumberFormat="0" applyBorder="0" applyAlignment="0" applyProtection="0"/>
    <xf numFmtId="0" fontId="64" fillId="47" borderId="73" applyNumberFormat="0" applyFont="0" applyAlignment="0" applyProtection="0"/>
    <xf numFmtId="0" fontId="71" fillId="93" borderId="71" applyNumberFormat="0" applyAlignment="0" applyProtection="0"/>
    <xf numFmtId="0" fontId="68" fillId="43" borderId="71" applyNumberFormat="0" applyAlignment="0" applyProtection="0"/>
    <xf numFmtId="0" fontId="64" fillId="47" borderId="73" applyNumberFormat="0" applyFont="0" applyAlignment="0" applyProtection="0"/>
    <xf numFmtId="176" fontId="60" fillId="99" borderId="74" applyNumberFormat="0" applyFont="0" applyBorder="0" applyAlignment="0" applyProtection="0">
      <alignment horizontal="right" vertical="center"/>
    </xf>
    <xf numFmtId="0" fontId="17" fillId="0" borderId="72" applyNumberFormat="0" applyFill="0" applyAlignment="0" applyProtection="0"/>
    <xf numFmtId="4" fontId="60" fillId="85" borderId="74"/>
    <xf numFmtId="4" fontId="58" fillId="86" borderId="76">
      <alignment horizontal="right" vertical="center"/>
    </xf>
    <xf numFmtId="0" fontId="23" fillId="43" borderId="58" applyNumberFormat="0" applyAlignment="0" applyProtection="0"/>
    <xf numFmtId="0" fontId="60" fillId="85" borderId="62"/>
    <xf numFmtId="0" fontId="60" fillId="0" borderId="74">
      <alignment horizontal="right" vertical="center"/>
    </xf>
    <xf numFmtId="3" fontId="133" fillId="28" borderId="62">
      <alignment horizontal="center"/>
      <protection locked="0"/>
    </xf>
    <xf numFmtId="176" fontId="60" fillId="99" borderId="74" applyNumberFormat="0" applyFont="0" applyBorder="0" applyAlignment="0" applyProtection="0">
      <alignment horizontal="right" vertical="center"/>
    </xf>
    <xf numFmtId="0" fontId="64" fillId="47" borderId="73" applyNumberFormat="0" applyFont="0" applyAlignment="0" applyProtection="0"/>
    <xf numFmtId="0" fontId="1" fillId="81" borderId="0" applyNumberFormat="0" applyBorder="0" applyAlignment="0" applyProtection="0"/>
    <xf numFmtId="4" fontId="62" fillId="84" borderId="74">
      <alignment horizontal="right" vertical="center"/>
    </xf>
    <xf numFmtId="0" fontId="58" fillId="86" borderId="74">
      <alignment horizontal="right" vertical="center"/>
    </xf>
    <xf numFmtId="0" fontId="1" fillId="80" borderId="0" applyNumberFormat="0" applyBorder="0" applyAlignment="0" applyProtection="0"/>
    <xf numFmtId="49" fontId="59" fillId="0" borderId="62" applyNumberFormat="0" applyFill="0" applyBorder="0" applyProtection="0">
      <alignment horizontal="left" vertical="center"/>
    </xf>
    <xf numFmtId="0" fontId="60" fillId="86" borderId="77">
      <alignment horizontal="left" vertical="center" wrapText="1" indent="2"/>
    </xf>
    <xf numFmtId="0" fontId="1" fillId="64" borderId="0" applyNumberFormat="0" applyBorder="0" applyAlignment="0" applyProtection="0"/>
    <xf numFmtId="0" fontId="78" fillId="93" borderId="71" applyNumberFormat="0" applyAlignment="0" applyProtection="0"/>
    <xf numFmtId="0" fontId="1" fillId="72" borderId="0" applyNumberFormat="0" applyBorder="0" applyAlignment="0" applyProtection="0"/>
    <xf numFmtId="0" fontId="58" fillId="86" borderId="74">
      <alignment horizontal="right" vertical="center"/>
    </xf>
    <xf numFmtId="0" fontId="78" fillId="93" borderId="59" applyNumberFormat="0" applyAlignment="0" applyProtection="0"/>
    <xf numFmtId="0" fontId="71" fillId="93" borderId="59" applyNumberFormat="0" applyAlignment="0" applyProtection="0"/>
    <xf numFmtId="0" fontId="39" fillId="56" borderId="18" applyNumberFormat="0" applyAlignment="0" applyProtection="0"/>
    <xf numFmtId="0" fontId="64" fillId="47" borderId="73" applyNumberFormat="0" applyFont="0" applyAlignment="0" applyProtection="0"/>
    <xf numFmtId="0" fontId="40" fillId="56" borderId="17" applyNumberFormat="0" applyAlignment="0" applyProtection="0"/>
    <xf numFmtId="4" fontId="60" fillId="85" borderId="62"/>
    <xf numFmtId="0" fontId="2" fillId="0" borderId="22" applyNumberFormat="0" applyFill="0" applyAlignment="0" applyProtection="0"/>
    <xf numFmtId="0" fontId="44" fillId="66" borderId="0" applyNumberFormat="0" applyBorder="0" applyAlignment="0" applyProtection="0"/>
    <xf numFmtId="0" fontId="1" fillId="80" borderId="0" applyNumberFormat="0" applyBorder="0" applyAlignment="0" applyProtection="0"/>
    <xf numFmtId="0" fontId="82" fillId="43" borderId="70" applyNumberFormat="0" applyAlignment="0" applyProtection="0"/>
    <xf numFmtId="4" fontId="58" fillId="86" borderId="62">
      <alignment horizontal="right" vertical="center"/>
    </xf>
    <xf numFmtId="0" fontId="62" fillId="84" borderId="74">
      <alignment horizontal="right" vertical="center"/>
    </xf>
    <xf numFmtId="49" fontId="59" fillId="0" borderId="74" applyNumberFormat="0" applyFill="0" applyBorder="0" applyProtection="0">
      <alignment horizontal="left" vertical="center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49" fontId="60" fillId="0" borderId="62" applyNumberFormat="0" applyFont="0" applyFill="0" applyBorder="0" applyProtection="0">
      <alignment horizontal="left" vertical="center" indent="2"/>
    </xf>
    <xf numFmtId="4" fontId="62" fillId="84" borderId="74">
      <alignment horizontal="right" vertical="center"/>
    </xf>
    <xf numFmtId="0" fontId="78" fillId="93" borderId="71" applyNumberFormat="0" applyAlignment="0" applyProtection="0"/>
    <xf numFmtId="0" fontId="68" fillId="43" borderId="71" applyNumberFormat="0" applyAlignment="0" applyProtection="0"/>
    <xf numFmtId="49" fontId="59" fillId="0" borderId="62" applyNumberFormat="0" applyFill="0" applyBorder="0" applyProtection="0">
      <alignment horizontal="left" vertical="center"/>
    </xf>
    <xf numFmtId="0" fontId="60" fillId="84" borderId="75">
      <alignment horizontal="left" vertical="center"/>
    </xf>
    <xf numFmtId="0" fontId="60" fillId="0" borderId="77">
      <alignment horizontal="left" vertical="center" wrapText="1" indent="2"/>
    </xf>
    <xf numFmtId="176" fontId="60" fillId="99" borderId="74" applyNumberFormat="0" applyFont="0" applyBorder="0" applyAlignment="0" applyProtection="0">
      <alignment horizontal="right" vertical="center"/>
    </xf>
    <xf numFmtId="4" fontId="58" fillId="86" borderId="74">
      <alignment horizontal="right" vertical="center"/>
    </xf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4" fillId="47" borderId="61" applyNumberFormat="0" applyFont="0" applyAlignment="0" applyProtection="0"/>
    <xf numFmtId="0" fontId="2" fillId="0" borderId="22" applyNumberFormat="0" applyFill="0" applyAlignment="0" applyProtection="0"/>
    <xf numFmtId="0" fontId="23" fillId="43" borderId="70" applyNumberFormat="0" applyAlignment="0" applyProtection="0"/>
    <xf numFmtId="0" fontId="43" fillId="0" borderId="0" applyNumberFormat="0" applyFill="0" applyBorder="0" applyAlignment="0" applyProtection="0"/>
    <xf numFmtId="4" fontId="60" fillId="85" borderId="74"/>
    <xf numFmtId="0" fontId="78" fillId="93" borderId="59" applyNumberFormat="0" applyAlignment="0" applyProtection="0"/>
    <xf numFmtId="0" fontId="1" fillId="72" borderId="0" applyNumberFormat="0" applyBorder="0" applyAlignment="0" applyProtection="0"/>
    <xf numFmtId="4" fontId="58" fillId="86" borderId="64">
      <alignment horizontal="right" vertical="center"/>
    </xf>
    <xf numFmtId="0" fontId="64" fillId="47" borderId="61" applyNumberFormat="0" applyFont="0" applyAlignment="0" applyProtection="0"/>
    <xf numFmtId="0" fontId="82" fillId="43" borderId="58" applyNumberFormat="0" applyAlignment="0" applyProtection="0"/>
    <xf numFmtId="0" fontId="60" fillId="86" borderId="77">
      <alignment horizontal="left" vertical="center" wrapText="1" indent="2"/>
    </xf>
    <xf numFmtId="0" fontId="68" fillId="43" borderId="59" applyNumberFormat="0" applyAlignment="0" applyProtection="0"/>
    <xf numFmtId="49" fontId="59" fillId="0" borderId="74" applyNumberFormat="0" applyFill="0" applyBorder="0" applyProtection="0">
      <alignment horizontal="left" vertical="center"/>
    </xf>
    <xf numFmtId="0" fontId="1" fillId="81" borderId="0" applyNumberFormat="0" applyBorder="0" applyAlignment="0" applyProtection="0"/>
    <xf numFmtId="0" fontId="44" fillId="62" borderId="0" applyNumberFormat="0" applyBorder="0" applyAlignment="0" applyProtection="0"/>
    <xf numFmtId="0" fontId="60" fillId="0" borderId="74">
      <alignment horizontal="right" vertical="center"/>
    </xf>
    <xf numFmtId="4" fontId="60" fillId="85" borderId="74"/>
    <xf numFmtId="0" fontId="58" fillId="86" borderId="76">
      <alignment horizontal="right" vertical="center"/>
    </xf>
    <xf numFmtId="4" fontId="58" fillId="86" borderId="75">
      <alignment horizontal="right" vertical="center"/>
    </xf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60" fillId="0" borderId="77">
      <alignment horizontal="left" vertical="center" wrapText="1" indent="2"/>
    </xf>
    <xf numFmtId="0" fontId="58" fillId="86" borderId="74">
      <alignment horizontal="right" vertical="center"/>
    </xf>
    <xf numFmtId="0" fontId="58" fillId="86" borderId="74">
      <alignment horizontal="right" vertical="center"/>
    </xf>
    <xf numFmtId="4" fontId="60" fillId="0" borderId="74">
      <alignment horizontal="right" vertical="center"/>
    </xf>
    <xf numFmtId="0" fontId="44" fillId="78" borderId="0" applyNumberFormat="0" applyBorder="0" applyAlignment="0" applyProtection="0"/>
    <xf numFmtId="0" fontId="1" fillId="65" borderId="0" applyNumberFormat="0" applyBorder="0" applyAlignment="0" applyProtection="0"/>
    <xf numFmtId="0" fontId="85" fillId="0" borderId="72" applyNumberFormat="0" applyFill="0" applyAlignment="0" applyProtection="0"/>
    <xf numFmtId="0" fontId="67" fillId="43" borderId="71" applyNumberFormat="0" applyAlignment="0" applyProtection="0"/>
    <xf numFmtId="176" fontId="60" fillId="99" borderId="74" applyNumberFormat="0" applyFont="0" applyBorder="0" applyAlignment="0" applyProtection="0">
      <alignment horizontal="right" vertical="center"/>
    </xf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0" fontId="58" fillId="86" borderId="75">
      <alignment horizontal="right" vertical="center"/>
    </xf>
    <xf numFmtId="0" fontId="1" fillId="60" borderId="0" applyNumberFormat="0" applyBorder="0" applyAlignment="0" applyProtection="0"/>
    <xf numFmtId="0" fontId="44" fillId="82" borderId="0" applyNumberFormat="0" applyBorder="0" applyAlignment="0" applyProtection="0"/>
    <xf numFmtId="0" fontId="58" fillId="86" borderId="64">
      <alignment horizontal="right" vertical="center"/>
    </xf>
    <xf numFmtId="4" fontId="58" fillId="86" borderId="74">
      <alignment horizontal="right" vertical="center"/>
    </xf>
    <xf numFmtId="176" fontId="60" fillId="99" borderId="74" applyNumberFormat="0" applyFont="0" applyBorder="0" applyAlignment="0" applyProtection="0">
      <alignment horizontal="right" vertical="center"/>
    </xf>
    <xf numFmtId="0" fontId="58" fillId="86" borderId="75">
      <alignment horizontal="right" vertical="center"/>
    </xf>
    <xf numFmtId="0" fontId="60" fillId="0" borderId="74">
      <alignment horizontal="right" vertical="center"/>
    </xf>
    <xf numFmtId="0" fontId="67" fillId="43" borderId="71" applyNumberFormat="0" applyAlignment="0" applyProtection="0"/>
    <xf numFmtId="0" fontId="44" fillId="82" borderId="0" applyNumberFormat="0" applyBorder="0" applyAlignment="0" applyProtection="0"/>
    <xf numFmtId="0" fontId="8" fillId="47" borderId="73" applyNumberFormat="0" applyFont="0" applyAlignment="0" applyProtection="0"/>
    <xf numFmtId="0" fontId="1" fillId="72" borderId="0" applyNumberFormat="0" applyBorder="0" applyAlignment="0" applyProtection="0"/>
    <xf numFmtId="0" fontId="8" fillId="47" borderId="73" applyNumberFormat="0" applyFont="0" applyAlignment="0" applyProtection="0"/>
    <xf numFmtId="0" fontId="23" fillId="43" borderId="70" applyNumberFormat="0" applyAlignment="0" applyProtection="0"/>
    <xf numFmtId="49" fontId="59" fillId="0" borderId="74" applyNumberFormat="0" applyFill="0" applyBorder="0" applyProtection="0">
      <alignment horizontal="left" vertical="center"/>
    </xf>
    <xf numFmtId="0" fontId="44" fillId="74" borderId="0" applyNumberFormat="0" applyBorder="0" applyAlignment="0" applyProtection="0"/>
    <xf numFmtId="0" fontId="40" fillId="56" borderId="17" applyNumberFormat="0" applyAlignment="0" applyProtection="0"/>
    <xf numFmtId="4" fontId="58" fillId="86" borderId="62">
      <alignment horizontal="right" vertical="center"/>
    </xf>
    <xf numFmtId="0" fontId="40" fillId="56" borderId="17" applyNumberFormat="0" applyAlignment="0" applyProtection="0"/>
    <xf numFmtId="4" fontId="58" fillId="86" borderId="62">
      <alignment horizontal="right" vertical="center"/>
    </xf>
    <xf numFmtId="0" fontId="78" fillId="93" borderId="71" applyNumberFormat="0" applyAlignment="0" applyProtection="0"/>
    <xf numFmtId="0" fontId="62" fillId="84" borderId="74">
      <alignment horizontal="right" vertical="center"/>
    </xf>
    <xf numFmtId="0" fontId="1" fillId="64" borderId="0" applyNumberFormat="0" applyBorder="0" applyAlignment="0" applyProtection="0"/>
    <xf numFmtId="4" fontId="58" fillId="84" borderId="74">
      <alignment horizontal="right" vertical="center"/>
    </xf>
    <xf numFmtId="0" fontId="60" fillId="85" borderId="62"/>
    <xf numFmtId="0" fontId="44" fillId="78" borderId="0" applyNumberFormat="0" applyBorder="0" applyAlignment="0" applyProtection="0"/>
    <xf numFmtId="0" fontId="64" fillId="47" borderId="73" applyNumberFormat="0" applyFont="0" applyAlignment="0" applyProtection="0"/>
    <xf numFmtId="0" fontId="85" fillId="0" borderId="60" applyNumberFormat="0" applyFill="0" applyAlignment="0" applyProtection="0"/>
    <xf numFmtId="0" fontId="78" fillId="93" borderId="59" applyNumberFormat="0" applyAlignment="0" applyProtection="0"/>
    <xf numFmtId="0" fontId="58" fillId="84" borderId="74">
      <alignment horizontal="right" vertical="center"/>
    </xf>
    <xf numFmtId="0" fontId="40" fillId="56" borderId="17" applyNumberFormat="0" applyAlignment="0" applyProtection="0"/>
    <xf numFmtId="0" fontId="68" fillId="43" borderId="71" applyNumberFormat="0" applyAlignment="0" applyProtection="0"/>
    <xf numFmtId="0" fontId="85" fillId="0" borderId="60" applyNumberFormat="0" applyFill="0" applyAlignment="0" applyProtection="0"/>
    <xf numFmtId="0" fontId="68" fillId="43" borderId="59" applyNumberFormat="0" applyAlignment="0" applyProtection="0"/>
    <xf numFmtId="0" fontId="68" fillId="43" borderId="71" applyNumberFormat="0" applyAlignment="0" applyProtection="0"/>
    <xf numFmtId="0" fontId="60" fillId="84" borderId="75">
      <alignment horizontal="left" vertical="center"/>
    </xf>
    <xf numFmtId="176" fontId="60" fillId="99" borderId="74" applyNumberFormat="0" applyFont="0" applyBorder="0" applyAlignment="0" applyProtection="0">
      <alignment horizontal="right" vertical="center"/>
    </xf>
    <xf numFmtId="0" fontId="30" fillId="0" borderId="0" applyNumberFormat="0" applyFill="0" applyBorder="0" applyAlignment="0" applyProtection="0"/>
    <xf numFmtId="0" fontId="58" fillId="86" borderId="62">
      <alignment horizontal="right" vertical="center"/>
    </xf>
    <xf numFmtId="0" fontId="58" fillId="86" borderId="76">
      <alignment horizontal="right" vertical="center"/>
    </xf>
    <xf numFmtId="0" fontId="60" fillId="0" borderId="62">
      <alignment horizontal="right" vertical="center"/>
    </xf>
    <xf numFmtId="0" fontId="17" fillId="0" borderId="60" applyNumberFormat="0" applyFill="0" applyAlignment="0" applyProtection="0"/>
    <xf numFmtId="0" fontId="23" fillId="43" borderId="70" applyNumberFormat="0" applyAlignment="0" applyProtection="0"/>
    <xf numFmtId="0" fontId="58" fillId="86" borderId="62">
      <alignment horizontal="right" vertical="center"/>
    </xf>
    <xf numFmtId="0" fontId="1" fillId="69" borderId="0" applyNumberFormat="0" applyBorder="0" applyAlignment="0" applyProtection="0"/>
    <xf numFmtId="17" fontId="134" fillId="28" borderId="62">
      <alignment horizontal="center"/>
      <protection locked="0"/>
    </xf>
    <xf numFmtId="0" fontId="85" fillId="0" borderId="72" applyNumberFormat="0" applyFill="0" applyAlignment="0" applyProtection="0"/>
    <xf numFmtId="0" fontId="85" fillId="0" borderId="72" applyNumberFormat="0" applyFill="0" applyAlignment="0" applyProtection="0"/>
    <xf numFmtId="0" fontId="60" fillId="86" borderId="65">
      <alignment horizontal="left" vertical="center" wrapText="1" indent="2"/>
    </xf>
    <xf numFmtId="0" fontId="60" fillId="86" borderId="65">
      <alignment horizontal="left" vertical="center" wrapText="1" indent="2"/>
    </xf>
    <xf numFmtId="0" fontId="99" fillId="83" borderId="71" applyNumberFormat="0" applyAlignment="0" applyProtection="0"/>
    <xf numFmtId="4" fontId="102" fillId="0" borderId="56" applyNumberFormat="0" applyFont="0" applyFill="0" applyAlignment="0" applyProtection="0"/>
    <xf numFmtId="0" fontId="1" fillId="68" borderId="0" applyNumberFormat="0" applyBorder="0" applyAlignment="0" applyProtection="0"/>
    <xf numFmtId="4" fontId="60" fillId="0" borderId="62">
      <alignment horizontal="right" vertical="center"/>
    </xf>
    <xf numFmtId="0" fontId="62" fillId="84" borderId="62">
      <alignment horizontal="right" vertical="center"/>
    </xf>
    <xf numFmtId="0" fontId="64" fillId="47" borderId="73" applyNumberFormat="0" applyFont="0" applyAlignment="0" applyProtection="0"/>
    <xf numFmtId="0" fontId="71" fillId="93" borderId="71" applyNumberFormat="0" applyAlignment="0" applyProtection="0"/>
    <xf numFmtId="0" fontId="58" fillId="86" borderId="74">
      <alignment horizontal="right" vertical="center"/>
    </xf>
    <xf numFmtId="0" fontId="71" fillId="93" borderId="71" applyNumberFormat="0" applyAlignment="0" applyProtection="0"/>
    <xf numFmtId="0" fontId="44" fillId="70" borderId="0" applyNumberFormat="0" applyBorder="0" applyAlignment="0" applyProtection="0"/>
    <xf numFmtId="0" fontId="58" fillId="84" borderId="62">
      <alignment horizontal="right" vertical="center"/>
    </xf>
    <xf numFmtId="0" fontId="82" fillId="43" borderId="58" applyNumberFormat="0" applyAlignment="0" applyProtection="0"/>
    <xf numFmtId="0" fontId="64" fillId="47" borderId="73" applyNumberFormat="0" applyFont="0" applyAlignment="0" applyProtection="0"/>
    <xf numFmtId="0" fontId="67" fillId="43" borderId="59" applyNumberFormat="0" applyAlignment="0" applyProtection="0"/>
    <xf numFmtId="0" fontId="58" fillId="86" borderId="62">
      <alignment horizontal="right" vertical="center"/>
    </xf>
    <xf numFmtId="0" fontId="68" fillId="43" borderId="71" applyNumberFormat="0" applyAlignment="0" applyProtection="0"/>
    <xf numFmtId="0" fontId="68" fillId="43" borderId="71" applyNumberFormat="0" applyAlignment="0" applyProtection="0"/>
    <xf numFmtId="0" fontId="1" fillId="69" borderId="0" applyNumberFormat="0" applyBorder="0" applyAlignment="0" applyProtection="0"/>
    <xf numFmtId="0" fontId="116" fillId="86" borderId="59" applyNumberFormat="0" applyAlignment="0" applyProtection="0"/>
    <xf numFmtId="0" fontId="1" fillId="65" borderId="0" applyNumberFormat="0" applyBorder="0" applyAlignment="0" applyProtection="0"/>
    <xf numFmtId="0" fontId="68" fillId="43" borderId="71" applyNumberFormat="0" applyAlignment="0" applyProtection="0"/>
    <xf numFmtId="0" fontId="23" fillId="43" borderId="70" applyNumberFormat="0" applyAlignment="0" applyProtection="0"/>
    <xf numFmtId="4" fontId="58" fillId="86" borderId="76">
      <alignment horizontal="right" vertical="center"/>
    </xf>
    <xf numFmtId="0" fontId="30" fillId="0" borderId="0" applyNumberFormat="0" applyFill="0" applyBorder="0" applyAlignment="0" applyProtection="0"/>
    <xf numFmtId="0" fontId="40" fillId="56" borderId="17" applyNumberFormat="0" applyAlignment="0" applyProtection="0"/>
    <xf numFmtId="0" fontId="58" fillId="86" borderId="76">
      <alignment horizontal="right" vertical="center"/>
    </xf>
    <xf numFmtId="0" fontId="8" fillId="47" borderId="61" applyNumberFormat="0" applyFont="0" applyAlignment="0" applyProtection="0"/>
    <xf numFmtId="0" fontId="60" fillId="85" borderId="74"/>
    <xf numFmtId="4" fontId="102" fillId="0" borderId="78" applyNumberFormat="0" applyFont="0" applyFill="0" applyAlignment="0" applyProtection="0"/>
    <xf numFmtId="0" fontId="44" fillId="70" borderId="0" applyNumberFormat="0" applyBorder="0" applyAlignment="0" applyProtection="0"/>
    <xf numFmtId="0" fontId="1" fillId="77" borderId="0" applyNumberFormat="0" applyBorder="0" applyAlignment="0" applyProtection="0"/>
    <xf numFmtId="0" fontId="44" fillId="74" borderId="0" applyNumberFormat="0" applyBorder="0" applyAlignment="0" applyProtection="0"/>
    <xf numFmtId="176" fontId="60" fillId="99" borderId="74" applyNumberFormat="0" applyFont="0" applyBorder="0" applyAlignment="0" applyProtection="0">
      <alignment horizontal="right" vertical="center"/>
    </xf>
    <xf numFmtId="0" fontId="116" fillId="86" borderId="71" applyNumberFormat="0" applyAlignment="0" applyProtection="0"/>
    <xf numFmtId="0" fontId="60" fillId="0" borderId="62">
      <alignment horizontal="right" vertical="center"/>
    </xf>
    <xf numFmtId="4" fontId="58" fillId="86" borderId="64">
      <alignment horizontal="right" vertical="center"/>
    </xf>
    <xf numFmtId="0" fontId="1" fillId="65" borderId="0" applyNumberFormat="0" applyBorder="0" applyAlignment="0" applyProtection="0"/>
    <xf numFmtId="4" fontId="58" fillId="86" borderId="74">
      <alignment horizontal="right" vertical="center"/>
    </xf>
    <xf numFmtId="0" fontId="44" fillId="70" borderId="0" applyNumberFormat="0" applyBorder="0" applyAlignment="0" applyProtection="0"/>
    <xf numFmtId="0" fontId="58" fillId="86" borderId="76">
      <alignment horizontal="right" vertical="center"/>
    </xf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60" fillId="0" borderId="77">
      <alignment horizontal="left" vertical="center" wrapText="1" indent="2"/>
    </xf>
    <xf numFmtId="0" fontId="1" fillId="60" borderId="0" applyNumberFormat="0" applyBorder="0" applyAlignment="0" applyProtection="0"/>
    <xf numFmtId="0" fontId="58" fillId="84" borderId="74">
      <alignment horizontal="right" vertical="center"/>
    </xf>
    <xf numFmtId="0" fontId="82" fillId="43" borderId="70" applyNumberFormat="0" applyAlignment="0" applyProtection="0"/>
    <xf numFmtId="0" fontId="85" fillId="0" borderId="72" applyNumberFormat="0" applyFill="0" applyAlignment="0" applyProtection="0"/>
    <xf numFmtId="4" fontId="58" fillId="86" borderId="75">
      <alignment horizontal="right" vertical="center"/>
    </xf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60" fillId="0" borderId="77">
      <alignment horizontal="left" vertical="center" wrapText="1" indent="2"/>
    </xf>
    <xf numFmtId="49" fontId="60" fillId="0" borderId="63" applyNumberFormat="0" applyFont="0" applyFill="0" applyBorder="0" applyProtection="0">
      <alignment horizontal="left" vertical="center" indent="5"/>
    </xf>
    <xf numFmtId="0" fontId="58" fillId="86" borderId="75">
      <alignment horizontal="right" vertical="center"/>
    </xf>
    <xf numFmtId="0" fontId="67" fillId="43" borderId="71" applyNumberFormat="0" applyAlignment="0" applyProtection="0"/>
    <xf numFmtId="0" fontId="68" fillId="43" borderId="59" applyNumberFormat="0" applyAlignment="0" applyProtection="0"/>
    <xf numFmtId="4" fontId="60" fillId="85" borderId="74"/>
    <xf numFmtId="0" fontId="71" fillId="93" borderId="71" applyNumberFormat="0" applyAlignment="0" applyProtection="0"/>
    <xf numFmtId="0" fontId="71" fillId="93" borderId="71" applyNumberFormat="0" applyAlignment="0" applyProtection="0"/>
    <xf numFmtId="0" fontId="1" fillId="73" borderId="0" applyNumberFormat="0" applyBorder="0" applyAlignment="0" applyProtection="0"/>
    <xf numFmtId="0" fontId="17" fillId="0" borderId="72" applyNumberFormat="0" applyFill="0" applyAlignment="0" applyProtection="0"/>
    <xf numFmtId="0" fontId="68" fillId="43" borderId="71" applyNumberFormat="0" applyAlignment="0" applyProtection="0"/>
    <xf numFmtId="0" fontId="44" fillId="66" borderId="0" applyNumberFormat="0" applyBorder="0" applyAlignment="0" applyProtection="0"/>
    <xf numFmtId="0" fontId="60" fillId="86" borderId="77">
      <alignment horizontal="left" vertical="center" wrapText="1" indent="2"/>
    </xf>
    <xf numFmtId="0" fontId="78" fillId="93" borderId="71" applyNumberFormat="0" applyAlignment="0" applyProtection="0"/>
    <xf numFmtId="0" fontId="1" fillId="73" borderId="0" applyNumberFormat="0" applyBorder="0" applyAlignment="0" applyProtection="0"/>
    <xf numFmtId="49" fontId="59" fillId="0" borderId="74" applyNumberFormat="0" applyFill="0" applyBorder="0" applyProtection="0">
      <alignment horizontal="left" vertical="center"/>
    </xf>
    <xf numFmtId="0" fontId="1" fillId="77" borderId="0" applyNumberFormat="0" applyBorder="0" applyAlignment="0" applyProtection="0"/>
    <xf numFmtId="4" fontId="58" fillId="84" borderId="74">
      <alignment horizontal="right" vertical="center"/>
    </xf>
    <xf numFmtId="0" fontId="2" fillId="0" borderId="22" applyNumberFormat="0" applyFill="0" applyAlignment="0" applyProtection="0"/>
    <xf numFmtId="0" fontId="58" fillId="84" borderId="74">
      <alignment horizontal="right" vertical="center"/>
    </xf>
    <xf numFmtId="0" fontId="85" fillId="0" borderId="72" applyNumberFormat="0" applyFill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64" fillId="47" borderId="73" applyNumberFormat="0" applyFont="0" applyAlignment="0" applyProtection="0"/>
    <xf numFmtId="0" fontId="68" fillId="43" borderId="71" applyNumberFormat="0" applyAlignment="0" applyProtection="0"/>
    <xf numFmtId="0" fontId="44" fillId="62" borderId="0" applyNumberFormat="0" applyBorder="0" applyAlignment="0" applyProtection="0"/>
    <xf numFmtId="0" fontId="64" fillId="47" borderId="61" applyNumberFormat="0" applyFont="0" applyAlignment="0" applyProtection="0"/>
    <xf numFmtId="0" fontId="85" fillId="0" borderId="72" applyNumberFormat="0" applyFill="0" applyAlignment="0" applyProtection="0"/>
    <xf numFmtId="0" fontId="60" fillId="86" borderId="77">
      <alignment horizontal="left" vertical="center" wrapText="1" indent="2"/>
    </xf>
    <xf numFmtId="0" fontId="71" fillId="93" borderId="71" applyNumberFormat="0" applyAlignment="0" applyProtection="0"/>
    <xf numFmtId="0" fontId="2" fillId="0" borderId="22" applyNumberFormat="0" applyFill="0" applyAlignment="0" applyProtection="0"/>
    <xf numFmtId="0" fontId="78" fillId="93" borderId="71" applyNumberFormat="0" applyAlignment="0" applyProtection="0"/>
    <xf numFmtId="0" fontId="60" fillId="85" borderId="62"/>
    <xf numFmtId="4" fontId="58" fillId="86" borderId="75">
      <alignment horizontal="right" vertical="center"/>
    </xf>
    <xf numFmtId="0" fontId="1" fillId="77" borderId="0" applyNumberFormat="0" applyBorder="0" applyAlignment="0" applyProtection="0"/>
    <xf numFmtId="0" fontId="60" fillId="0" borderId="62">
      <alignment horizontal="right" vertical="center"/>
    </xf>
    <xf numFmtId="0" fontId="1" fillId="64" borderId="0" applyNumberFormat="0" applyBorder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99" fillId="83" borderId="71" applyNumberFormat="0" applyAlignment="0" applyProtection="0"/>
    <xf numFmtId="0" fontId="58" fillId="86" borderId="74">
      <alignment horizontal="right" vertical="center"/>
    </xf>
    <xf numFmtId="0" fontId="1" fillId="81" borderId="0" applyNumberFormat="0" applyBorder="0" applyAlignment="0" applyProtection="0"/>
    <xf numFmtId="0" fontId="1" fillId="69" borderId="0" applyNumberFormat="0" applyBorder="0" applyAlignment="0" applyProtection="0"/>
    <xf numFmtId="4" fontId="60" fillId="85" borderId="74"/>
    <xf numFmtId="0" fontId="8" fillId="47" borderId="73" applyNumberFormat="0" applyFont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4" fontId="60" fillId="0" borderId="74">
      <alignment horizontal="right" vertical="center"/>
    </xf>
    <xf numFmtId="0" fontId="2" fillId="0" borderId="22" applyNumberFormat="0" applyFill="0" applyAlignment="0" applyProtection="0"/>
    <xf numFmtId="4" fontId="58" fillId="86" borderId="62">
      <alignment horizontal="right" vertical="center"/>
    </xf>
    <xf numFmtId="0" fontId="44" fillId="62" borderId="0" applyNumberFormat="0" applyBorder="0" applyAlignment="0" applyProtection="0"/>
    <xf numFmtId="0" fontId="44" fillId="74" borderId="0" applyNumberFormat="0" applyBorder="0" applyAlignment="0" applyProtection="0"/>
    <xf numFmtId="0" fontId="71" fillId="93" borderId="71" applyNumberFormat="0" applyAlignment="0" applyProtection="0"/>
    <xf numFmtId="0" fontId="1" fillId="64" borderId="0" applyNumberFormat="0" applyBorder="0" applyAlignment="0" applyProtection="0"/>
    <xf numFmtId="4" fontId="62" fillId="84" borderId="62">
      <alignment horizontal="right" vertical="center"/>
    </xf>
    <xf numFmtId="4" fontId="60" fillId="0" borderId="62">
      <alignment horizontal="right" vertical="center"/>
    </xf>
    <xf numFmtId="0" fontId="60" fillId="0" borderId="77">
      <alignment horizontal="left" vertical="center" wrapText="1" indent="2"/>
    </xf>
    <xf numFmtId="0" fontId="68" fillId="43" borderId="71" applyNumberFormat="0" applyAlignment="0" applyProtection="0"/>
    <xf numFmtId="0" fontId="60" fillId="0" borderId="65">
      <alignment horizontal="left" vertical="center" wrapText="1" indent="2"/>
    </xf>
    <xf numFmtId="0" fontId="58" fillId="86" borderId="62">
      <alignment horizontal="right" vertical="center"/>
    </xf>
    <xf numFmtId="0" fontId="17" fillId="0" borderId="72" applyNumberFormat="0" applyFill="0" applyAlignment="0" applyProtection="0"/>
    <xf numFmtId="0" fontId="67" fillId="43" borderId="71" applyNumberFormat="0" applyAlignment="0" applyProtection="0"/>
    <xf numFmtId="176" fontId="60" fillId="99" borderId="62" applyNumberFormat="0" applyFont="0" applyBorder="0" applyAlignment="0" applyProtection="0">
      <alignment horizontal="right" vertical="center"/>
    </xf>
    <xf numFmtId="0" fontId="44" fillId="78" borderId="0" applyNumberFormat="0" applyBorder="0" applyAlignment="0" applyProtection="0"/>
    <xf numFmtId="0" fontId="58" fillId="86" borderId="74">
      <alignment horizontal="right" vertical="center"/>
    </xf>
    <xf numFmtId="0" fontId="71" fillId="93" borderId="71" applyNumberFormat="0" applyAlignment="0" applyProtection="0"/>
    <xf numFmtId="0" fontId="1" fillId="65" borderId="0" applyNumberFormat="0" applyBorder="0" applyAlignment="0" applyProtection="0"/>
    <xf numFmtId="0" fontId="44" fillId="70" borderId="0" applyNumberFormat="0" applyBorder="0" applyAlignment="0" applyProtection="0"/>
    <xf numFmtId="0" fontId="60" fillId="0" borderId="62" applyNumberFormat="0" applyFill="0" applyAlignment="0" applyProtection="0"/>
    <xf numFmtId="176" fontId="60" fillId="99" borderId="62" applyNumberFormat="0" applyFont="0" applyBorder="0" applyAlignment="0" applyProtection="0">
      <alignment horizontal="right" vertical="center"/>
    </xf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82" fillId="43" borderId="70" applyNumberFormat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44" fillId="70" borderId="0" applyNumberFormat="0" applyBorder="0" applyAlignment="0" applyProtection="0"/>
    <xf numFmtId="0" fontId="60" fillId="0" borderId="74" applyNumberFormat="0" applyFill="0" applyAlignment="0" applyProtection="0"/>
    <xf numFmtId="0" fontId="1" fillId="61" borderId="0" applyNumberFormat="0" applyBorder="0" applyAlignment="0" applyProtection="0"/>
    <xf numFmtId="4" fontId="62" fillId="84" borderId="74">
      <alignment horizontal="right" vertical="center"/>
    </xf>
    <xf numFmtId="0" fontId="68" fillId="43" borderId="71" applyNumberFormat="0" applyAlignment="0" applyProtection="0"/>
    <xf numFmtId="0" fontId="82" fillId="43" borderId="58" applyNumberFormat="0" applyAlignment="0" applyProtection="0"/>
    <xf numFmtId="0" fontId="99" fillId="83" borderId="59" applyNumberFormat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64" fillId="47" borderId="73" applyNumberFormat="0" applyFont="0" applyAlignment="0" applyProtection="0"/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4" fontId="58" fillId="86" borderId="74">
      <alignment horizontal="right" vertical="center"/>
    </xf>
    <xf numFmtId="4" fontId="62" fillId="84" borderId="62">
      <alignment horizontal="right" vertical="center"/>
    </xf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71" fillId="93" borderId="59" applyNumberFormat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4" fontId="62" fillId="84" borderId="62">
      <alignment horizontal="right" vertical="center"/>
    </xf>
    <xf numFmtId="0" fontId="1" fillId="65" borderId="0" applyNumberFormat="0" applyBorder="0" applyAlignment="0" applyProtection="0"/>
    <xf numFmtId="49" fontId="60" fillId="0" borderId="62" applyNumberFormat="0" applyFont="0" applyFill="0" applyBorder="0" applyProtection="0">
      <alignment horizontal="left" vertical="center" indent="2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60" fillId="85" borderId="74"/>
    <xf numFmtId="0" fontId="82" fillId="43" borderId="70" applyNumberFormat="0" applyAlignment="0" applyProtection="0"/>
    <xf numFmtId="0" fontId="58" fillId="84" borderId="74">
      <alignment horizontal="right" vertical="center"/>
    </xf>
    <xf numFmtId="49" fontId="60" fillId="0" borderId="75" applyNumberFormat="0" applyFont="0" applyFill="0" applyBorder="0" applyProtection="0">
      <alignment horizontal="left" vertical="center" indent="5"/>
    </xf>
    <xf numFmtId="0" fontId="60" fillId="86" borderId="77">
      <alignment horizontal="left" vertical="center" wrapText="1" indent="2"/>
    </xf>
    <xf numFmtId="0" fontId="8" fillId="47" borderId="61" applyNumberFormat="0" applyFont="0" applyAlignment="0" applyProtection="0"/>
    <xf numFmtId="0" fontId="60" fillId="0" borderId="77">
      <alignment horizontal="left" vertical="center" wrapText="1" indent="2"/>
    </xf>
    <xf numFmtId="4" fontId="58" fillId="84" borderId="74">
      <alignment horizontal="right" vertical="center"/>
    </xf>
    <xf numFmtId="176" fontId="60" fillId="99" borderId="74" applyNumberFormat="0" applyFont="0" applyBorder="0" applyAlignment="0" applyProtection="0">
      <alignment horizontal="right" vertical="center"/>
    </xf>
    <xf numFmtId="0" fontId="1" fillId="68" borderId="0" applyNumberFormat="0" applyBorder="0" applyAlignment="0" applyProtection="0"/>
    <xf numFmtId="4" fontId="60" fillId="0" borderId="62" applyFill="0" applyBorder="0" applyProtection="0">
      <alignment horizontal="right" vertical="center"/>
    </xf>
    <xf numFmtId="0" fontId="68" fillId="43" borderId="71" applyNumberFormat="0" applyAlignment="0" applyProtection="0"/>
    <xf numFmtId="0" fontId="60" fillId="0" borderId="74" applyNumberFormat="0" applyFill="0" applyAlignment="0" applyProtection="0"/>
    <xf numFmtId="0" fontId="1" fillId="73" borderId="0" applyNumberFormat="0" applyBorder="0" applyAlignment="0" applyProtection="0"/>
    <xf numFmtId="0" fontId="60" fillId="86" borderId="65">
      <alignment horizontal="left" vertical="center" wrapText="1" indent="2"/>
    </xf>
    <xf numFmtId="0" fontId="78" fillId="93" borderId="71" applyNumberFormat="0" applyAlignment="0" applyProtection="0"/>
    <xf numFmtId="0" fontId="60" fillId="0" borderId="74">
      <alignment horizontal="right" vertical="center"/>
    </xf>
    <xf numFmtId="0" fontId="85" fillId="0" borderId="72" applyNumberFormat="0" applyFill="0" applyAlignment="0" applyProtection="0"/>
    <xf numFmtId="0" fontId="60" fillId="0" borderId="74" applyNumberFormat="0" applyFill="0" applyAlignment="0" applyProtection="0"/>
    <xf numFmtId="0" fontId="78" fillId="93" borderId="71" applyNumberFormat="0" applyAlignment="0" applyProtection="0"/>
    <xf numFmtId="0" fontId="68" fillId="43" borderId="71" applyNumberFormat="0" applyAlignment="0" applyProtection="0"/>
    <xf numFmtId="0" fontId="17" fillId="0" borderId="72" applyNumberFormat="0" applyFill="0" applyAlignment="0" applyProtection="0"/>
    <xf numFmtId="0" fontId="60" fillId="0" borderId="77">
      <alignment horizontal="left" vertical="center" wrapText="1" indent="2"/>
    </xf>
    <xf numFmtId="4" fontId="58" fillId="86" borderId="74">
      <alignment horizontal="right" vertical="center"/>
    </xf>
    <xf numFmtId="0" fontId="60" fillId="86" borderId="77">
      <alignment horizontal="left" vertical="center" wrapText="1" indent="2"/>
    </xf>
    <xf numFmtId="0" fontId="68" fillId="43" borderId="71" applyNumberFormat="0" applyAlignment="0" applyProtection="0"/>
    <xf numFmtId="0" fontId="78" fillId="93" borderId="71" applyNumberFormat="0" applyAlignment="0" applyProtection="0"/>
    <xf numFmtId="0" fontId="60" fillId="0" borderId="74" applyNumberFormat="0" applyFill="0" applyAlignment="0" applyProtection="0"/>
    <xf numFmtId="176" fontId="60" fillId="99" borderId="74" applyNumberFormat="0" applyFont="0" applyBorder="0" applyAlignment="0" applyProtection="0">
      <alignment horizontal="right" vertical="center"/>
    </xf>
    <xf numFmtId="0" fontId="60" fillId="85" borderId="74"/>
    <xf numFmtId="0" fontId="60" fillId="85" borderId="74"/>
    <xf numFmtId="0" fontId="60" fillId="86" borderId="77">
      <alignment horizontal="left" vertical="center" wrapText="1" indent="2"/>
    </xf>
    <xf numFmtId="0" fontId="60" fillId="0" borderId="77">
      <alignment horizontal="left" vertical="center" wrapText="1" indent="2"/>
    </xf>
    <xf numFmtId="0" fontId="78" fillId="93" borderId="71" applyNumberFormat="0" applyAlignment="0" applyProtection="0"/>
    <xf numFmtId="4" fontId="60" fillId="0" borderId="74">
      <alignment horizontal="right" vertical="center"/>
    </xf>
    <xf numFmtId="0" fontId="60" fillId="0" borderId="77">
      <alignment horizontal="left" vertical="center" wrapText="1" indent="2"/>
    </xf>
    <xf numFmtId="0" fontId="82" fillId="43" borderId="70" applyNumberFormat="0" applyAlignment="0" applyProtection="0"/>
    <xf numFmtId="0" fontId="71" fillId="93" borderId="71" applyNumberFormat="0" applyAlignment="0" applyProtection="0"/>
    <xf numFmtId="0" fontId="23" fillId="43" borderId="70" applyNumberFormat="0" applyAlignment="0" applyProtection="0"/>
    <xf numFmtId="4" fontId="58" fillId="84" borderId="74">
      <alignment horizontal="right" vertical="center"/>
    </xf>
    <xf numFmtId="0" fontId="78" fillId="93" borderId="71" applyNumberFormat="0" applyAlignment="0" applyProtection="0"/>
    <xf numFmtId="0" fontId="67" fillId="43" borderId="71" applyNumberFormat="0" applyAlignment="0" applyProtection="0"/>
    <xf numFmtId="0" fontId="60" fillId="0" borderId="77">
      <alignment horizontal="left" vertical="center" wrapText="1" indent="2"/>
    </xf>
    <xf numFmtId="4" fontId="60" fillId="0" borderId="74" applyFill="0" applyBorder="0" applyProtection="0">
      <alignment horizontal="right" vertical="center"/>
    </xf>
    <xf numFmtId="0" fontId="68" fillId="43" borderId="71" applyNumberFormat="0" applyAlignment="0" applyProtection="0"/>
    <xf numFmtId="0" fontId="78" fillId="93" borderId="71" applyNumberFormat="0" applyAlignment="0" applyProtection="0"/>
    <xf numFmtId="0" fontId="78" fillId="93" borderId="71" applyNumberFormat="0" applyAlignment="0" applyProtection="0"/>
    <xf numFmtId="0" fontId="40" fillId="56" borderId="17" applyNumberFormat="0" applyAlignment="0" applyProtection="0"/>
    <xf numFmtId="0" fontId="60" fillId="84" borderId="75">
      <alignment horizontal="left" vertical="center"/>
    </xf>
    <xf numFmtId="0" fontId="30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64" fillId="47" borderId="73" applyNumberFormat="0" applyFont="0" applyAlignment="0" applyProtection="0"/>
    <xf numFmtId="0" fontId="82" fillId="43" borderId="70" applyNumberFormat="0" applyAlignment="0" applyProtection="0"/>
    <xf numFmtId="0" fontId="78" fillId="93" borderId="71" applyNumberFormat="0" applyAlignment="0" applyProtection="0"/>
    <xf numFmtId="0" fontId="8" fillId="47" borderId="73" applyNumberFormat="0" applyFont="0" applyAlignment="0" applyProtection="0"/>
    <xf numFmtId="4" fontId="58" fillId="86" borderId="74">
      <alignment horizontal="right" vertical="center"/>
    </xf>
    <xf numFmtId="0" fontId="68" fillId="43" borderId="71" applyNumberFormat="0" applyAlignment="0" applyProtection="0"/>
    <xf numFmtId="0" fontId="85" fillId="0" borderId="72" applyNumberFormat="0" applyFill="0" applyAlignment="0" applyProtection="0"/>
    <xf numFmtId="4" fontId="58" fillId="86" borderId="74">
      <alignment horizontal="right" vertical="center"/>
    </xf>
    <xf numFmtId="0" fontId="60" fillId="86" borderId="77">
      <alignment horizontal="left" vertical="center" wrapText="1" indent="2"/>
    </xf>
    <xf numFmtId="0" fontId="62" fillId="84" borderId="74">
      <alignment horizontal="right" vertical="center"/>
    </xf>
    <xf numFmtId="0" fontId="60" fillId="84" borderId="75">
      <alignment horizontal="left" vertical="center"/>
    </xf>
    <xf numFmtId="0" fontId="85" fillId="0" borderId="72" applyNumberFormat="0" applyFill="0" applyAlignment="0" applyProtection="0"/>
    <xf numFmtId="0" fontId="60" fillId="0" borderId="74">
      <alignment horizontal="right" vertical="center"/>
    </xf>
    <xf numFmtId="0" fontId="44" fillId="78" borderId="0" applyNumberFormat="0" applyBorder="0" applyAlignment="0" applyProtection="0"/>
    <xf numFmtId="0" fontId="60" fillId="86" borderId="77">
      <alignment horizontal="left" vertical="center" wrapText="1" indent="2"/>
    </xf>
    <xf numFmtId="4" fontId="58" fillId="84" borderId="74">
      <alignment horizontal="right" vertical="center"/>
    </xf>
    <xf numFmtId="49" fontId="60" fillId="0" borderId="75" applyNumberFormat="0" applyFont="0" applyFill="0" applyBorder="0" applyProtection="0">
      <alignment horizontal="left" vertical="center" indent="5"/>
    </xf>
    <xf numFmtId="0" fontId="68" fillId="43" borderId="71" applyNumberFormat="0" applyAlignment="0" applyProtection="0"/>
    <xf numFmtId="176" fontId="60" fillId="99" borderId="74" applyNumberFormat="0" applyFont="0" applyBorder="0" applyAlignment="0" applyProtection="0">
      <alignment horizontal="right" vertical="center"/>
    </xf>
    <xf numFmtId="0" fontId="64" fillId="47" borderId="73" applyNumberFormat="0" applyFont="0" applyAlignment="0" applyProtection="0"/>
    <xf numFmtId="0" fontId="1" fillId="69" borderId="0" applyNumberFormat="0" applyBorder="0" applyAlignment="0" applyProtection="0"/>
    <xf numFmtId="0" fontId="67" fillId="43" borderId="71" applyNumberFormat="0" applyAlignment="0" applyProtection="0"/>
    <xf numFmtId="0" fontId="58" fillId="86" borderId="76">
      <alignment horizontal="right" vertical="center"/>
    </xf>
    <xf numFmtId="0" fontId="68" fillId="43" borderId="71" applyNumberFormat="0" applyAlignment="0" applyProtection="0"/>
    <xf numFmtId="0" fontId="64" fillId="47" borderId="73" applyNumberFormat="0" applyFont="0" applyAlignment="0" applyProtection="0"/>
    <xf numFmtId="49" fontId="59" fillId="0" borderId="74" applyNumberFormat="0" applyFill="0" applyBorder="0" applyProtection="0">
      <alignment horizontal="left" vertical="center"/>
    </xf>
    <xf numFmtId="0" fontId="58" fillId="86" borderId="74">
      <alignment horizontal="right" vertical="center"/>
    </xf>
    <xf numFmtId="0" fontId="1" fillId="68" borderId="0" applyNumberFormat="0" applyBorder="0" applyAlignment="0" applyProtection="0"/>
    <xf numFmtId="0" fontId="60" fillId="0" borderId="77">
      <alignment horizontal="left" vertical="center" wrapText="1" indent="2"/>
    </xf>
    <xf numFmtId="0" fontId="58" fillId="86" borderId="74">
      <alignment horizontal="right" vertical="center"/>
    </xf>
    <xf numFmtId="0" fontId="67" fillId="43" borderId="71" applyNumberFormat="0" applyAlignment="0" applyProtection="0"/>
    <xf numFmtId="0" fontId="82" fillId="43" borderId="70" applyNumberFormat="0" applyAlignment="0" applyProtection="0"/>
    <xf numFmtId="4" fontId="58" fillId="86" borderId="74">
      <alignment horizontal="right" vertical="center"/>
    </xf>
    <xf numFmtId="0" fontId="60" fillId="0" borderId="74">
      <alignment horizontal="right" vertical="center"/>
    </xf>
    <xf numFmtId="0" fontId="62" fillId="84" borderId="74">
      <alignment horizontal="right" vertical="center"/>
    </xf>
    <xf numFmtId="4" fontId="60" fillId="85" borderId="74"/>
    <xf numFmtId="0" fontId="78" fillId="93" borderId="71" applyNumberFormat="0" applyAlignment="0" applyProtection="0"/>
    <xf numFmtId="0" fontId="60" fillId="86" borderId="77">
      <alignment horizontal="left" vertical="center" wrapText="1" indent="2"/>
    </xf>
    <xf numFmtId="0" fontId="68" fillId="43" borderId="71" applyNumberFormat="0" applyAlignment="0" applyProtection="0"/>
    <xf numFmtId="4" fontId="60" fillId="85" borderId="74"/>
    <xf numFmtId="0" fontId="58" fillId="86" borderId="76">
      <alignment horizontal="right" vertical="center"/>
    </xf>
    <xf numFmtId="0" fontId="58" fillId="86" borderId="74">
      <alignment horizontal="right" vertical="center"/>
    </xf>
    <xf numFmtId="0" fontId="60" fillId="0" borderId="74" applyNumberFormat="0" applyFill="0" applyAlignment="0" applyProtection="0"/>
    <xf numFmtId="0" fontId="58" fillId="86" borderId="75">
      <alignment horizontal="right" vertical="center"/>
    </xf>
    <xf numFmtId="0" fontId="85" fillId="0" borderId="72" applyNumberFormat="0" applyFill="0" applyAlignment="0" applyProtection="0"/>
    <xf numFmtId="0" fontId="58" fillId="84" borderId="74">
      <alignment horizontal="right" vertical="center"/>
    </xf>
    <xf numFmtId="0" fontId="43" fillId="0" borderId="0" applyNumberFormat="0" applyFill="0" applyBorder="0" applyAlignment="0" applyProtection="0"/>
    <xf numFmtId="0" fontId="68" fillId="43" borderId="71" applyNumberFormat="0" applyAlignment="0" applyProtection="0"/>
    <xf numFmtId="0" fontId="39" fillId="56" borderId="18" applyNumberFormat="0" applyAlignment="0" applyProtection="0"/>
    <xf numFmtId="0" fontId="60" fillId="0" borderId="77">
      <alignment horizontal="left" vertical="center" wrapText="1" indent="2"/>
    </xf>
    <xf numFmtId="0" fontId="58" fillId="86" borderId="74">
      <alignment horizontal="right" vertical="center"/>
    </xf>
    <xf numFmtId="0" fontId="60" fillId="0" borderId="77">
      <alignment horizontal="left" vertical="center" wrapText="1" indent="2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86" borderId="77">
      <alignment horizontal="left" vertical="center" wrapText="1" indent="2"/>
    </xf>
    <xf numFmtId="0" fontId="60" fillId="0" borderId="74" applyNumberFormat="0" applyFill="0" applyAlignment="0" applyProtection="0"/>
    <xf numFmtId="0" fontId="8" fillId="47" borderId="73" applyNumberFormat="0" applyFont="0" applyAlignment="0" applyProtection="0"/>
    <xf numFmtId="0" fontId="78" fillId="93" borderId="71" applyNumberFormat="0" applyAlignment="0" applyProtection="0"/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85" fillId="0" borderId="72" applyNumberFormat="0" applyFill="0" applyAlignment="0" applyProtection="0"/>
    <xf numFmtId="0" fontId="1" fillId="72" borderId="0" applyNumberFormat="0" applyBorder="0" applyAlignment="0" applyProtection="0"/>
    <xf numFmtId="0" fontId="60" fillId="84" borderId="75">
      <alignment horizontal="left" vertical="center"/>
    </xf>
    <xf numFmtId="0" fontId="71" fillId="93" borderId="71" applyNumberFormat="0" applyAlignment="0" applyProtection="0"/>
    <xf numFmtId="0" fontId="67" fillId="43" borderId="71" applyNumberFormat="0" applyAlignment="0" applyProtection="0"/>
    <xf numFmtId="0" fontId="85" fillId="0" borderId="72" applyNumberFormat="0" applyFill="0" applyAlignment="0" applyProtection="0"/>
    <xf numFmtId="0" fontId="68" fillId="43" borderId="71" applyNumberFormat="0" applyAlignment="0" applyProtection="0"/>
    <xf numFmtId="0" fontId="68" fillId="43" borderId="71" applyNumberFormat="0" applyAlignment="0" applyProtection="0"/>
    <xf numFmtId="0" fontId="82" fillId="43" borderId="70" applyNumberFormat="0" applyAlignment="0" applyProtection="0"/>
    <xf numFmtId="4" fontId="58" fillId="86" borderId="74">
      <alignment horizontal="right" vertical="center"/>
    </xf>
    <xf numFmtId="0" fontId="85" fillId="0" borderId="72" applyNumberFormat="0" applyFill="0" applyAlignment="0" applyProtection="0"/>
    <xf numFmtId="0" fontId="58" fillId="86" borderId="74">
      <alignment horizontal="right" vertical="center"/>
    </xf>
    <xf numFmtId="0" fontId="1" fillId="77" borderId="0" applyNumberFormat="0" applyBorder="0" applyAlignment="0" applyProtection="0"/>
    <xf numFmtId="0" fontId="58" fillId="86" borderId="74">
      <alignment horizontal="right" vertical="center"/>
    </xf>
    <xf numFmtId="0" fontId="58" fillId="86" borderId="76">
      <alignment horizontal="right" vertical="center"/>
    </xf>
    <xf numFmtId="0" fontId="116" fillId="86" borderId="59" applyNumberFormat="0" applyAlignment="0" applyProtection="0"/>
    <xf numFmtId="0" fontId="60" fillId="0" borderId="74" applyNumberFormat="0" applyFill="0" applyAlignment="0" applyProtection="0"/>
    <xf numFmtId="0" fontId="119" fillId="83" borderId="70" applyNumberFormat="0" applyAlignment="0" applyProtection="0"/>
    <xf numFmtId="4" fontId="60" fillId="0" borderId="74">
      <alignment horizontal="right" vertical="center"/>
    </xf>
    <xf numFmtId="4" fontId="60" fillId="0" borderId="74">
      <alignment horizontal="right" vertical="center"/>
    </xf>
    <xf numFmtId="0" fontId="60" fillId="86" borderId="65">
      <alignment horizontal="left" vertical="center" wrapText="1" indent="2"/>
    </xf>
    <xf numFmtId="4" fontId="60" fillId="0" borderId="62">
      <alignment horizontal="right" vertical="center"/>
    </xf>
    <xf numFmtId="0" fontId="1" fillId="68" borderId="0" applyNumberFormat="0" applyBorder="0" applyAlignment="0" applyProtection="0"/>
    <xf numFmtId="0" fontId="58" fillId="86" borderId="62">
      <alignment horizontal="right" vertical="center"/>
    </xf>
    <xf numFmtId="4" fontId="58" fillId="86" borderId="63">
      <alignment horizontal="right" vertical="center"/>
    </xf>
    <xf numFmtId="0" fontId="78" fillId="93" borderId="59" applyNumberFormat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4" fontId="58" fillId="86" borderId="63">
      <alignment horizontal="right" vertical="center"/>
    </xf>
    <xf numFmtId="0" fontId="68" fillId="43" borderId="59" applyNumberFormat="0" applyAlignment="0" applyProtection="0"/>
    <xf numFmtId="49" fontId="59" fillId="0" borderId="62" applyNumberFormat="0" applyFill="0" applyBorder="0" applyProtection="0">
      <alignment horizontal="left" vertical="center"/>
    </xf>
    <xf numFmtId="0" fontId="44" fillId="70" borderId="0" applyNumberFormat="0" applyBorder="0" applyAlignment="0" applyProtection="0"/>
    <xf numFmtId="0" fontId="78" fillId="93" borderId="59" applyNumberFormat="0" applyAlignment="0" applyProtection="0"/>
    <xf numFmtId="0" fontId="67" fillId="43" borderId="59" applyNumberFormat="0" applyAlignment="0" applyProtection="0"/>
    <xf numFmtId="0" fontId="44" fillId="78" borderId="0" applyNumberFormat="0" applyBorder="0" applyAlignment="0" applyProtection="0"/>
    <xf numFmtId="0" fontId="68" fillId="43" borderId="59" applyNumberFormat="0" applyAlignment="0" applyProtection="0"/>
    <xf numFmtId="0" fontId="71" fillId="93" borderId="59" applyNumberFormat="0" applyAlignment="0" applyProtection="0"/>
    <xf numFmtId="4" fontId="60" fillId="85" borderId="62"/>
    <xf numFmtId="4" fontId="58" fillId="86" borderId="62">
      <alignment horizontal="right" vertical="center"/>
    </xf>
    <xf numFmtId="4" fontId="58" fillId="86" borderId="62">
      <alignment horizontal="right" vertical="center"/>
    </xf>
    <xf numFmtId="0" fontId="60" fillId="0" borderId="62" applyNumberFormat="0" applyFill="0" applyAlignment="0" applyProtection="0"/>
    <xf numFmtId="0" fontId="1" fillId="64" borderId="0" applyNumberFormat="0" applyBorder="0" applyAlignment="0" applyProtection="0"/>
    <xf numFmtId="0" fontId="17" fillId="0" borderId="60" applyNumberFormat="0" applyFill="0" applyAlignment="0" applyProtection="0"/>
    <xf numFmtId="0" fontId="1" fillId="61" borderId="0" applyNumberFormat="0" applyBorder="0" applyAlignment="0" applyProtection="0"/>
    <xf numFmtId="0" fontId="1" fillId="81" borderId="0" applyNumberFormat="0" applyBorder="0" applyAlignment="0" applyProtection="0"/>
    <xf numFmtId="0" fontId="1" fillId="64" borderId="0" applyNumberFormat="0" applyBorder="0" applyAlignment="0" applyProtection="0"/>
    <xf numFmtId="0" fontId="2" fillId="0" borderId="22" applyNumberFormat="0" applyFill="0" applyAlignment="0" applyProtection="0"/>
    <xf numFmtId="0" fontId="68" fillId="43" borderId="59" applyNumberFormat="0" applyAlignment="0" applyProtection="0"/>
    <xf numFmtId="0" fontId="58" fillId="84" borderId="62">
      <alignment horizontal="right" vertical="center"/>
    </xf>
    <xf numFmtId="0" fontId="2" fillId="0" borderId="22" applyNumberFormat="0" applyFill="0" applyAlignment="0" applyProtection="0"/>
    <xf numFmtId="0" fontId="85" fillId="0" borderId="60" applyNumberFormat="0" applyFill="0" applyAlignment="0" applyProtection="0"/>
    <xf numFmtId="0" fontId="85" fillId="0" borderId="60" applyNumberFormat="0" applyFill="0" applyAlignment="0" applyProtection="0"/>
    <xf numFmtId="4" fontId="58" fillId="86" borderId="62">
      <alignment horizontal="right" vertical="center"/>
    </xf>
    <xf numFmtId="4" fontId="60" fillId="85" borderId="62"/>
    <xf numFmtId="0" fontId="30" fillId="0" borderId="0" applyNumberFormat="0" applyFill="0" applyBorder="0" applyAlignment="0" applyProtection="0"/>
    <xf numFmtId="0" fontId="82" fillId="43" borderId="58" applyNumberFormat="0" applyAlignment="0" applyProtection="0"/>
    <xf numFmtId="0" fontId="44" fillId="66" borderId="0" applyNumberFormat="0" applyBorder="0" applyAlignment="0" applyProtection="0"/>
    <xf numFmtId="4" fontId="62" fillId="84" borderId="62">
      <alignment horizontal="right" vertical="center"/>
    </xf>
    <xf numFmtId="0" fontId="62" fillId="84" borderId="62">
      <alignment horizontal="right" vertical="center"/>
    </xf>
    <xf numFmtId="4" fontId="58" fillId="84" borderId="62">
      <alignment horizontal="right" vertical="center"/>
    </xf>
    <xf numFmtId="0" fontId="60" fillId="85" borderId="62"/>
    <xf numFmtId="0" fontId="17" fillId="0" borderId="60" applyNumberFormat="0" applyFill="0" applyAlignment="0" applyProtection="0"/>
    <xf numFmtId="0" fontId="78" fillId="93" borderId="59" applyNumberFormat="0" applyAlignment="0" applyProtection="0"/>
    <xf numFmtId="0" fontId="58" fillId="84" borderId="62">
      <alignment horizontal="right" vertical="center"/>
    </xf>
    <xf numFmtId="0" fontId="68" fillId="43" borderId="59" applyNumberFormat="0" applyAlignment="0" applyProtection="0"/>
    <xf numFmtId="0" fontId="58" fillId="86" borderId="63">
      <alignment horizontal="right" vertical="center"/>
    </xf>
    <xf numFmtId="0" fontId="60" fillId="0" borderId="62">
      <alignment horizontal="right" vertical="center"/>
    </xf>
    <xf numFmtId="0" fontId="67" fillId="43" borderId="59" applyNumberFormat="0" applyAlignment="0" applyProtection="0"/>
    <xf numFmtId="0" fontId="58" fillId="86" borderId="62">
      <alignment horizontal="right" vertical="center"/>
    </xf>
    <xf numFmtId="0" fontId="85" fillId="0" borderId="60" applyNumberFormat="0" applyFill="0" applyAlignment="0" applyProtection="0"/>
    <xf numFmtId="0" fontId="67" fillId="43" borderId="59" applyNumberFormat="0" applyAlignment="0" applyProtection="0"/>
    <xf numFmtId="4" fontId="60" fillId="0" borderId="62">
      <alignment horizontal="right" vertical="center"/>
    </xf>
    <xf numFmtId="4" fontId="58" fillId="84" borderId="62">
      <alignment horizontal="right" vertical="center"/>
    </xf>
    <xf numFmtId="0" fontId="64" fillId="47" borderId="61" applyNumberFormat="0" applyFont="0" applyAlignment="0" applyProtection="0"/>
    <xf numFmtId="49" fontId="59" fillId="0" borderId="62" applyNumberFormat="0" applyFill="0" applyBorder="0" applyProtection="0">
      <alignment horizontal="left" vertical="center"/>
    </xf>
    <xf numFmtId="0" fontId="71" fillId="93" borderId="59" applyNumberFormat="0" applyAlignment="0" applyProtection="0"/>
    <xf numFmtId="0" fontId="60" fillId="0" borderId="62">
      <alignment horizontal="right" vertical="center"/>
    </xf>
    <xf numFmtId="0" fontId="68" fillId="43" borderId="59" applyNumberFormat="0" applyAlignment="0" applyProtection="0"/>
    <xf numFmtId="0" fontId="68" fillId="43" borderId="59" applyNumberFormat="0" applyAlignment="0" applyProtection="0"/>
    <xf numFmtId="0" fontId="85" fillId="0" borderId="60" applyNumberFormat="0" applyFill="0" applyAlignment="0" applyProtection="0"/>
    <xf numFmtId="49" fontId="60" fillId="0" borderId="63" applyNumberFormat="0" applyFont="0" applyFill="0" applyBorder="0" applyProtection="0">
      <alignment horizontal="left" vertical="center" indent="5"/>
    </xf>
    <xf numFmtId="0" fontId="78" fillId="93" borderId="59" applyNumberFormat="0" applyAlignment="0" applyProtection="0"/>
    <xf numFmtId="4" fontId="58" fillId="86" borderId="62">
      <alignment horizontal="right" vertical="center"/>
    </xf>
    <xf numFmtId="4" fontId="58" fillId="86" borderId="62">
      <alignment horizontal="right" vertical="center"/>
    </xf>
    <xf numFmtId="0" fontId="17" fillId="0" borderId="60" applyNumberFormat="0" applyFill="0" applyAlignment="0" applyProtection="0"/>
    <xf numFmtId="0" fontId="60" fillId="86" borderId="65">
      <alignment horizontal="left" vertical="center" wrapText="1" indent="2"/>
    </xf>
    <xf numFmtId="49" fontId="60" fillId="0" borderId="62" applyNumberFormat="0" applyFont="0" applyFill="0" applyBorder="0" applyProtection="0">
      <alignment horizontal="left" vertical="center" indent="2"/>
    </xf>
    <xf numFmtId="0" fontId="17" fillId="0" borderId="60" applyNumberFormat="0" applyFill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67" fillId="43" borderId="59" applyNumberFormat="0" applyAlignment="0" applyProtection="0"/>
    <xf numFmtId="49" fontId="60" fillId="0" borderId="62" applyNumberFormat="0" applyFont="0" applyFill="0" applyBorder="0" applyProtection="0">
      <alignment horizontal="left" vertical="center" indent="2"/>
    </xf>
    <xf numFmtId="4" fontId="58" fillId="86" borderId="62">
      <alignment horizontal="right" vertical="center"/>
    </xf>
    <xf numFmtId="0" fontId="39" fillId="56" borderId="18" applyNumberFormat="0" applyAlignment="0" applyProtection="0"/>
    <xf numFmtId="4" fontId="62" fillId="84" borderId="62">
      <alignment horizontal="right" vertical="center"/>
    </xf>
    <xf numFmtId="0" fontId="60" fillId="0" borderId="62">
      <alignment horizontal="right" vertical="center"/>
    </xf>
    <xf numFmtId="0" fontId="78" fillId="93" borderId="59" applyNumberFormat="0" applyAlignment="0" applyProtection="0"/>
    <xf numFmtId="0" fontId="58" fillId="84" borderId="62">
      <alignment horizontal="right" vertical="center"/>
    </xf>
    <xf numFmtId="0" fontId="1" fillId="65" borderId="0" applyNumberFormat="0" applyBorder="0" applyAlignment="0" applyProtection="0"/>
    <xf numFmtId="0" fontId="58" fillId="86" borderId="63">
      <alignment horizontal="right" vertical="center"/>
    </xf>
    <xf numFmtId="4" fontId="58" fillId="86" borderId="63">
      <alignment horizontal="right" vertical="center"/>
    </xf>
    <xf numFmtId="49" fontId="60" fillId="0" borderId="62" applyNumberFormat="0" applyFont="0" applyFill="0" applyBorder="0" applyProtection="0">
      <alignment horizontal="left" vertical="center" indent="2"/>
    </xf>
    <xf numFmtId="4" fontId="60" fillId="85" borderId="62"/>
    <xf numFmtId="4" fontId="58" fillId="86" borderId="63">
      <alignment horizontal="right" vertical="center"/>
    </xf>
    <xf numFmtId="4" fontId="62" fillId="84" borderId="62">
      <alignment horizontal="right" vertical="center"/>
    </xf>
    <xf numFmtId="4" fontId="58" fillId="86" borderId="64">
      <alignment horizontal="right" vertical="center"/>
    </xf>
    <xf numFmtId="0" fontId="71" fillId="93" borderId="59" applyNumberFormat="0" applyAlignment="0" applyProtection="0"/>
    <xf numFmtId="0" fontId="17" fillId="0" borderId="60" applyNumberFormat="0" applyFill="0" applyAlignment="0" applyProtection="0"/>
    <xf numFmtId="0" fontId="82" fillId="43" borderId="58" applyNumberFormat="0" applyAlignment="0" applyProtection="0"/>
    <xf numFmtId="0" fontId="78" fillId="93" borderId="59" applyNumberFormat="0" applyAlignment="0" applyProtection="0"/>
    <xf numFmtId="0" fontId="60" fillId="85" borderId="62"/>
    <xf numFmtId="0" fontId="58" fillId="86" borderId="62">
      <alignment horizontal="right" vertical="center"/>
    </xf>
    <xf numFmtId="4" fontId="58" fillId="84" borderId="62">
      <alignment horizontal="right" vertical="center"/>
    </xf>
    <xf numFmtId="4" fontId="62" fillId="84" borderId="62">
      <alignment horizontal="right" vertical="center"/>
    </xf>
    <xf numFmtId="4" fontId="58" fillId="86" borderId="62">
      <alignment horizontal="right" vertical="center"/>
    </xf>
    <xf numFmtId="0" fontId="82" fillId="43" borderId="58" applyNumberFormat="0" applyAlignment="0" applyProtection="0"/>
    <xf numFmtId="49" fontId="59" fillId="0" borderId="62" applyNumberFormat="0" applyFill="0" applyBorder="0" applyProtection="0">
      <alignment horizontal="left" vertical="center"/>
    </xf>
    <xf numFmtId="4" fontId="60" fillId="0" borderId="62" applyFill="0" applyBorder="0" applyProtection="0">
      <alignment horizontal="right" vertical="center"/>
    </xf>
    <xf numFmtId="0" fontId="67" fillId="43" borderId="59" applyNumberFormat="0" applyAlignment="0" applyProtection="0"/>
    <xf numFmtId="49" fontId="59" fillId="0" borderId="62" applyNumberFormat="0" applyFill="0" applyBorder="0" applyProtection="0">
      <alignment horizontal="left" vertical="center"/>
    </xf>
    <xf numFmtId="176" fontId="60" fillId="99" borderId="62" applyNumberFormat="0" applyFont="0" applyBorder="0" applyAlignment="0" applyProtection="0">
      <alignment horizontal="right" vertical="center"/>
    </xf>
    <xf numFmtId="0" fontId="82" fillId="43" borderId="58" applyNumberFormat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61" borderId="0" applyNumberFormat="0" applyBorder="0" applyAlignment="0" applyProtection="0"/>
    <xf numFmtId="0" fontId="30" fillId="0" borderId="0" applyNumberFormat="0" applyFill="0" applyBorder="0" applyAlignment="0" applyProtection="0"/>
    <xf numFmtId="0" fontId="60" fillId="0" borderId="65">
      <alignment horizontal="left" vertical="center" wrapText="1" indent="2"/>
    </xf>
    <xf numFmtId="0" fontId="68" fillId="43" borderId="59" applyNumberFormat="0" applyAlignment="0" applyProtection="0"/>
    <xf numFmtId="4" fontId="60" fillId="0" borderId="62">
      <alignment horizontal="right" vertical="center"/>
    </xf>
    <xf numFmtId="0" fontId="62" fillId="84" borderId="62">
      <alignment horizontal="right" vertical="center"/>
    </xf>
    <xf numFmtId="0" fontId="78" fillId="93" borderId="59" applyNumberFormat="0" applyAlignment="0" applyProtection="0"/>
    <xf numFmtId="0" fontId="62" fillId="84" borderId="62">
      <alignment horizontal="right" vertical="center"/>
    </xf>
    <xf numFmtId="4" fontId="60" fillId="85" borderId="62"/>
    <xf numFmtId="0" fontId="17" fillId="0" borderId="60" applyNumberFormat="0" applyFill="0" applyAlignment="0" applyProtection="0"/>
    <xf numFmtId="0" fontId="23" fillId="43" borderId="58" applyNumberFormat="0" applyAlignment="0" applyProtection="0"/>
    <xf numFmtId="4" fontId="58" fillId="86" borderId="62">
      <alignment horizontal="right" vertical="center"/>
    </xf>
    <xf numFmtId="0" fontId="71" fillId="93" borderId="59" applyNumberFormat="0" applyAlignment="0" applyProtection="0"/>
    <xf numFmtId="0" fontId="82" fillId="43" borderId="58" applyNumberFormat="0" applyAlignment="0" applyProtection="0"/>
    <xf numFmtId="49" fontId="59" fillId="0" borderId="62" applyNumberFormat="0" applyFill="0" applyBorder="0" applyProtection="0">
      <alignment horizontal="left" vertical="center"/>
    </xf>
    <xf numFmtId="49" fontId="60" fillId="0" borderId="62" applyNumberFormat="0" applyFont="0" applyFill="0" applyBorder="0" applyProtection="0">
      <alignment horizontal="left" vertical="center" indent="2"/>
    </xf>
    <xf numFmtId="176" fontId="60" fillId="99" borderId="62" applyNumberFormat="0" applyFont="0" applyBorder="0" applyAlignment="0" applyProtection="0">
      <alignment horizontal="right" vertical="center"/>
    </xf>
    <xf numFmtId="0" fontId="60" fillId="86" borderId="65">
      <alignment horizontal="left" vertical="center" wrapText="1" indent="2"/>
    </xf>
    <xf numFmtId="0" fontId="64" fillId="47" borderId="61" applyNumberFormat="0" applyFont="0" applyAlignment="0" applyProtection="0"/>
    <xf numFmtId="0" fontId="68" fillId="43" borderId="59" applyNumberFormat="0" applyAlignment="0" applyProtection="0"/>
    <xf numFmtId="0" fontId="67" fillId="43" borderId="59" applyNumberFormat="0" applyAlignment="0" applyProtection="0"/>
    <xf numFmtId="4" fontId="58" fillId="86" borderId="64">
      <alignment horizontal="right" vertical="center"/>
    </xf>
    <xf numFmtId="0" fontId="58" fillId="86" borderId="62">
      <alignment horizontal="right" vertical="center"/>
    </xf>
    <xf numFmtId="0" fontId="85" fillId="0" borderId="60" applyNumberFormat="0" applyFill="0" applyAlignment="0" applyProtection="0"/>
    <xf numFmtId="0" fontId="8" fillId="47" borderId="61" applyNumberFormat="0" applyFont="0" applyAlignment="0" applyProtection="0"/>
    <xf numFmtId="0" fontId="60" fillId="0" borderId="65">
      <alignment horizontal="left" vertical="center" wrapText="1" indent="2"/>
    </xf>
    <xf numFmtId="4" fontId="60" fillId="85" borderId="62"/>
    <xf numFmtId="0" fontId="64" fillId="47" borderId="61" applyNumberFormat="0" applyFont="0" applyAlignment="0" applyProtection="0"/>
    <xf numFmtId="0" fontId="60" fillId="84" borderId="63">
      <alignment horizontal="left" vertical="center"/>
    </xf>
    <xf numFmtId="0" fontId="60" fillId="0" borderId="62">
      <alignment horizontal="right" vertical="center"/>
    </xf>
    <xf numFmtId="0" fontId="67" fillId="43" borderId="59" applyNumberFormat="0" applyAlignment="0" applyProtection="0"/>
    <xf numFmtId="4" fontId="58" fillId="86" borderId="62">
      <alignment horizontal="right" vertical="center"/>
    </xf>
    <xf numFmtId="0" fontId="60" fillId="85" borderId="62"/>
    <xf numFmtId="0" fontId="60" fillId="0" borderId="62" applyNumberFormat="0" applyFill="0" applyAlignment="0" applyProtection="0"/>
    <xf numFmtId="4" fontId="60" fillId="0" borderId="62" applyFill="0" applyBorder="0" applyProtection="0">
      <alignment horizontal="right" vertical="center"/>
    </xf>
    <xf numFmtId="0" fontId="60" fillId="0" borderId="62">
      <alignment horizontal="right" vertical="center"/>
    </xf>
    <xf numFmtId="49" fontId="60" fillId="0" borderId="62" applyNumberFormat="0" applyFont="0" applyFill="0" applyBorder="0" applyProtection="0">
      <alignment horizontal="left" vertical="center" indent="2"/>
    </xf>
    <xf numFmtId="0" fontId="78" fillId="93" borderId="59" applyNumberFormat="0" applyAlignment="0" applyProtection="0"/>
    <xf numFmtId="0" fontId="58" fillId="86" borderId="76">
      <alignment horizontal="right" vertical="center"/>
    </xf>
    <xf numFmtId="0" fontId="68" fillId="43" borderId="59" applyNumberFormat="0" applyAlignment="0" applyProtection="0"/>
    <xf numFmtId="0" fontId="82" fillId="43" borderId="58" applyNumberFormat="0" applyAlignment="0" applyProtection="0"/>
    <xf numFmtId="0" fontId="78" fillId="93" borderId="59" applyNumberFormat="0" applyAlignment="0" applyProtection="0"/>
    <xf numFmtId="0" fontId="85" fillId="0" borderId="60" applyNumberFormat="0" applyFill="0" applyAlignment="0" applyProtection="0"/>
    <xf numFmtId="0" fontId="8" fillId="47" borderId="61" applyNumberFormat="0" applyFont="0" applyAlignment="0" applyProtection="0"/>
    <xf numFmtId="0" fontId="78" fillId="93" borderId="59" applyNumberFormat="0" applyAlignment="0" applyProtection="0"/>
    <xf numFmtId="0" fontId="60" fillId="0" borderId="65">
      <alignment horizontal="left" vertical="center" wrapText="1" indent="2"/>
    </xf>
    <xf numFmtId="0" fontId="71" fillId="93" borderId="59" applyNumberFormat="0" applyAlignment="0" applyProtection="0"/>
    <xf numFmtId="0" fontId="60" fillId="0" borderId="74" applyNumberFormat="0" applyFill="0" applyAlignment="0" applyProtection="0"/>
    <xf numFmtId="4" fontId="60" fillId="0" borderId="62" applyFill="0" applyBorder="0" applyProtection="0">
      <alignment horizontal="right" vertical="center"/>
    </xf>
    <xf numFmtId="4" fontId="58" fillId="86" borderId="62">
      <alignment horizontal="right" vertical="center"/>
    </xf>
    <xf numFmtId="4" fontId="58" fillId="84" borderId="62">
      <alignment horizontal="right" vertical="center"/>
    </xf>
    <xf numFmtId="0" fontId="62" fillId="84" borderId="62">
      <alignment horizontal="right" vertical="center"/>
    </xf>
    <xf numFmtId="0" fontId="58" fillId="86" borderId="64">
      <alignment horizontal="right" vertical="center"/>
    </xf>
    <xf numFmtId="0" fontId="23" fillId="43" borderId="58" applyNumberFormat="0" applyAlignment="0" applyProtection="0"/>
    <xf numFmtId="0" fontId="67" fillId="43" borderId="59" applyNumberFormat="0" applyAlignment="0" applyProtection="0"/>
    <xf numFmtId="0" fontId="78" fillId="93" borderId="59" applyNumberFormat="0" applyAlignment="0" applyProtection="0"/>
    <xf numFmtId="0" fontId="85" fillId="0" borderId="60" applyNumberFormat="0" applyFill="0" applyAlignment="0" applyProtection="0"/>
    <xf numFmtId="0" fontId="44" fillId="82" borderId="0" applyNumberFormat="0" applyBorder="0" applyAlignment="0" applyProtection="0"/>
    <xf numFmtId="0" fontId="58" fillId="86" borderId="74">
      <alignment horizontal="right" vertical="center"/>
    </xf>
    <xf numFmtId="4" fontId="58" fillId="86" borderId="74">
      <alignment horizontal="right" vertical="center"/>
    </xf>
    <xf numFmtId="4" fontId="60" fillId="0" borderId="74" applyFill="0" applyBorder="0" applyProtection="0">
      <alignment horizontal="right" vertical="center"/>
    </xf>
    <xf numFmtId="0" fontId="58" fillId="86" borderId="76">
      <alignment horizontal="right" vertical="center"/>
    </xf>
    <xf numFmtId="0" fontId="82" fillId="43" borderId="70" applyNumberFormat="0" applyAlignment="0" applyProtection="0"/>
    <xf numFmtId="0" fontId="23" fillId="43" borderId="70" applyNumberFormat="0" applyAlignment="0" applyProtection="0"/>
    <xf numFmtId="0" fontId="60" fillId="85" borderId="74"/>
    <xf numFmtId="0" fontId="17" fillId="0" borderId="72" applyNumberFormat="0" applyFill="0" applyAlignment="0" applyProtection="0"/>
    <xf numFmtId="0" fontId="58" fillId="86" borderId="74">
      <alignment horizontal="right" vertical="center"/>
    </xf>
    <xf numFmtId="0" fontId="68" fillId="43" borderId="71" applyNumberFormat="0" applyAlignment="0" applyProtection="0"/>
    <xf numFmtId="0" fontId="60" fillId="86" borderId="77">
      <alignment horizontal="left" vertical="center" wrapText="1" indent="2"/>
    </xf>
    <xf numFmtId="0" fontId="62" fillId="84" borderId="74">
      <alignment horizontal="right" vertical="center"/>
    </xf>
    <xf numFmtId="49" fontId="60" fillId="0" borderId="75" applyNumberFormat="0" applyFont="0" applyFill="0" applyBorder="0" applyProtection="0">
      <alignment horizontal="left" vertical="center" indent="5"/>
    </xf>
    <xf numFmtId="0" fontId="58" fillId="86" borderId="76">
      <alignment horizontal="right" vertical="center"/>
    </xf>
    <xf numFmtId="49" fontId="60" fillId="0" borderId="75" applyNumberFormat="0" applyFont="0" applyFill="0" applyBorder="0" applyProtection="0">
      <alignment horizontal="left" vertical="center" indent="5"/>
    </xf>
    <xf numFmtId="0" fontId="78" fillId="93" borderId="71" applyNumberFormat="0" applyAlignment="0" applyProtection="0"/>
    <xf numFmtId="0" fontId="60" fillId="86" borderId="65">
      <alignment horizontal="left" vertical="center" wrapText="1" indent="2"/>
    </xf>
    <xf numFmtId="4" fontId="58" fillId="86" borderId="74">
      <alignment horizontal="right" vertical="center"/>
    </xf>
    <xf numFmtId="4" fontId="60" fillId="0" borderId="74">
      <alignment horizontal="right" vertical="center"/>
    </xf>
    <xf numFmtId="0" fontId="58" fillId="86" borderId="74">
      <alignment horizontal="right" vertical="center"/>
    </xf>
    <xf numFmtId="0" fontId="82" fillId="43" borderId="70" applyNumberFormat="0" applyAlignment="0" applyProtection="0"/>
    <xf numFmtId="0" fontId="43" fillId="0" borderId="0" applyNumberFormat="0" applyFill="0" applyBorder="0" applyAlignment="0" applyProtection="0"/>
    <xf numFmtId="4" fontId="62" fillId="84" borderId="74">
      <alignment horizontal="right" vertical="center"/>
    </xf>
    <xf numFmtId="4" fontId="58" fillId="86" borderId="75">
      <alignment horizontal="right" vertical="center"/>
    </xf>
    <xf numFmtId="4" fontId="58" fillId="86" borderId="74">
      <alignment horizontal="right" vertical="center"/>
    </xf>
    <xf numFmtId="4" fontId="62" fillId="84" borderId="74">
      <alignment horizontal="right" vertical="center"/>
    </xf>
    <xf numFmtId="0" fontId="67" fillId="43" borderId="59" applyNumberFormat="0" applyAlignment="0" applyProtection="0"/>
    <xf numFmtId="0" fontId="62" fillId="84" borderId="74">
      <alignment horizontal="right" vertical="center"/>
    </xf>
    <xf numFmtId="0" fontId="17" fillId="0" borderId="72" applyNumberFormat="0" applyFill="0" applyAlignment="0" applyProtection="0"/>
    <xf numFmtId="0" fontId="58" fillId="86" borderId="74">
      <alignment horizontal="right" vertical="center"/>
    </xf>
    <xf numFmtId="0" fontId="82" fillId="43" borderId="70" applyNumberFormat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76" borderId="0" applyNumberFormat="0" applyBorder="0" applyAlignment="0" applyProtection="0"/>
    <xf numFmtId="0" fontId="62" fillId="84" borderId="74">
      <alignment horizontal="right" vertical="center"/>
    </xf>
    <xf numFmtId="4" fontId="60" fillId="85" borderId="74"/>
    <xf numFmtId="0" fontId="85" fillId="0" borderId="60" applyNumberFormat="0" applyFill="0" applyAlignment="0" applyProtection="0"/>
    <xf numFmtId="0" fontId="85" fillId="0" borderId="72" applyNumberFormat="0" applyFill="0" applyAlignment="0" applyProtection="0"/>
    <xf numFmtId="0" fontId="68" fillId="43" borderId="71" applyNumberFormat="0" applyAlignment="0" applyProtection="0"/>
    <xf numFmtId="0" fontId="60" fillId="0" borderId="65">
      <alignment horizontal="left" vertical="center" wrapText="1" indent="2"/>
    </xf>
    <xf numFmtId="4" fontId="60" fillId="0" borderId="74">
      <alignment horizontal="right" vertical="center"/>
    </xf>
    <xf numFmtId="176" fontId="60" fillId="99" borderId="74" applyNumberFormat="0" applyFont="0" applyBorder="0" applyAlignment="0" applyProtection="0">
      <alignment horizontal="right" vertical="center"/>
    </xf>
    <xf numFmtId="0" fontId="60" fillId="85" borderId="74"/>
    <xf numFmtId="0" fontId="85" fillId="0" borderId="72" applyNumberFormat="0" applyFill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49" fontId="59" fillId="0" borderId="74" applyNumberFormat="0" applyFill="0" applyBorder="0" applyProtection="0">
      <alignment horizontal="left" vertical="center"/>
    </xf>
    <xf numFmtId="0" fontId="119" fillId="83" borderId="58" applyNumberFormat="0" applyAlignment="0" applyProtection="0"/>
    <xf numFmtId="0" fontId="60" fillId="0" borderId="77">
      <alignment horizontal="left" vertical="center" wrapText="1" indent="2"/>
    </xf>
    <xf numFmtId="0" fontId="78" fillId="93" borderId="71" applyNumberFormat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0" fontId="67" fillId="43" borderId="71" applyNumberFormat="0" applyAlignment="0" applyProtection="0"/>
    <xf numFmtId="4" fontId="58" fillId="86" borderId="75">
      <alignment horizontal="right" vertical="center"/>
    </xf>
    <xf numFmtId="4" fontId="58" fillId="86" borderId="75">
      <alignment horizontal="right" vertical="center"/>
    </xf>
    <xf numFmtId="4" fontId="58" fillId="86" borderId="76">
      <alignment horizontal="right" vertical="center"/>
    </xf>
    <xf numFmtId="0" fontId="60" fillId="86" borderId="77">
      <alignment horizontal="left" vertical="center" wrapText="1" indent="2"/>
    </xf>
    <xf numFmtId="0" fontId="60" fillId="84" borderId="75">
      <alignment horizontal="left" vertical="center"/>
    </xf>
    <xf numFmtId="0" fontId="60" fillId="0" borderId="74">
      <alignment horizontal="right" vertical="center"/>
    </xf>
    <xf numFmtId="0" fontId="60" fillId="0" borderId="74" applyNumberFormat="0" applyFill="0" applyAlignment="0" applyProtection="0"/>
    <xf numFmtId="176" fontId="60" fillId="99" borderId="74" applyNumberFormat="0" applyFont="0" applyBorder="0" applyAlignment="0" applyProtection="0">
      <alignment horizontal="right" vertical="center"/>
    </xf>
    <xf numFmtId="4" fontId="60" fillId="85" borderId="74"/>
    <xf numFmtId="0" fontId="60" fillId="0" borderId="74" applyNumberFormat="0" applyFill="0" applyAlignment="0" applyProtection="0"/>
    <xf numFmtId="0" fontId="17" fillId="0" borderId="72" applyNumberFormat="0" applyFill="0" applyAlignment="0" applyProtection="0"/>
    <xf numFmtId="0" fontId="85" fillId="0" borderId="72" applyNumberFormat="0" applyFill="0" applyAlignment="0" applyProtection="0"/>
    <xf numFmtId="0" fontId="71" fillId="93" borderId="71" applyNumberFormat="0" applyAlignment="0" applyProtection="0"/>
    <xf numFmtId="0" fontId="68" fillId="43" borderId="71" applyNumberFormat="0" applyAlignment="0" applyProtection="0"/>
    <xf numFmtId="4" fontId="62" fillId="84" borderId="74">
      <alignment horizontal="right" vertical="center"/>
    </xf>
    <xf numFmtId="0" fontId="67" fillId="43" borderId="71" applyNumberFormat="0" applyAlignment="0" applyProtection="0"/>
    <xf numFmtId="0" fontId="60" fillId="0" borderId="77">
      <alignment horizontal="left" vertical="center" wrapText="1" indent="2"/>
    </xf>
    <xf numFmtId="0" fontId="60" fillId="86" borderId="77">
      <alignment horizontal="left" vertical="center" wrapText="1" indent="2"/>
    </xf>
    <xf numFmtId="0" fontId="60" fillId="0" borderId="77">
      <alignment horizontal="left" vertical="center" wrapText="1" indent="2"/>
    </xf>
    <xf numFmtId="0" fontId="23" fillId="43" borderId="70" applyNumberFormat="0" applyAlignment="0" applyProtection="0"/>
    <xf numFmtId="0" fontId="68" fillId="43" borderId="71" applyNumberFormat="0" applyAlignment="0" applyProtection="0"/>
    <xf numFmtId="0" fontId="71" fillId="93" borderId="71" applyNumberFormat="0" applyAlignment="0" applyProtection="0"/>
    <xf numFmtId="0" fontId="17" fillId="0" borderId="72" applyNumberFormat="0" applyFill="0" applyAlignment="0" applyProtection="0"/>
    <xf numFmtId="0" fontId="78" fillId="93" borderId="71" applyNumberFormat="0" applyAlignment="0" applyProtection="0"/>
    <xf numFmtId="0" fontId="8" fillId="47" borderId="73" applyNumberFormat="0" applyFont="0" applyAlignment="0" applyProtection="0"/>
    <xf numFmtId="0" fontId="85" fillId="0" borderId="72" applyNumberFormat="0" applyFill="0" applyAlignment="0" applyProtection="0"/>
    <xf numFmtId="0" fontId="68" fillId="43" borderId="71" applyNumberFormat="0" applyAlignment="0" applyProtection="0"/>
    <xf numFmtId="0" fontId="64" fillId="47" borderId="73" applyNumberFormat="0" applyFont="0" applyAlignment="0" applyProtection="0"/>
    <xf numFmtId="0" fontId="82" fillId="43" borderId="70" applyNumberFormat="0" applyAlignment="0" applyProtection="0"/>
    <xf numFmtId="0" fontId="85" fillId="0" borderId="72" applyNumberFormat="0" applyFill="0" applyAlignment="0" applyProtection="0"/>
    <xf numFmtId="0" fontId="82" fillId="43" borderId="70" applyNumberFormat="0" applyAlignment="0" applyProtection="0"/>
    <xf numFmtId="0" fontId="85" fillId="0" borderId="72" applyNumberFormat="0" applyFill="0" applyAlignment="0" applyProtection="0"/>
    <xf numFmtId="0" fontId="23" fillId="43" borderId="70" applyNumberFormat="0" applyAlignment="0" applyProtection="0"/>
    <xf numFmtId="0" fontId="67" fillId="43" borderId="71" applyNumberFormat="0" applyAlignment="0" applyProtection="0"/>
    <xf numFmtId="0" fontId="17" fillId="0" borderId="72" applyNumberFormat="0" applyFill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4" fontId="58" fillId="84" borderId="74">
      <alignment horizontal="right" vertical="center"/>
    </xf>
    <xf numFmtId="0" fontId="62" fillId="84" borderId="74">
      <alignment horizontal="right" vertical="center"/>
    </xf>
    <xf numFmtId="4" fontId="62" fillId="84" borderId="74">
      <alignment horizontal="right" vertical="center"/>
    </xf>
    <xf numFmtId="4" fontId="58" fillId="86" borderId="74">
      <alignment horizontal="right" vertical="center"/>
    </xf>
    <xf numFmtId="0" fontId="58" fillId="86" borderId="74">
      <alignment horizontal="right" vertical="center"/>
    </xf>
    <xf numFmtId="4" fontId="58" fillId="86" borderId="74">
      <alignment horizontal="right" vertical="center"/>
    </xf>
    <xf numFmtId="0" fontId="71" fillId="93" borderId="71" applyNumberFormat="0" applyAlignment="0" applyProtection="0"/>
    <xf numFmtId="0" fontId="60" fillId="0" borderId="74">
      <alignment horizontal="right" vertical="center"/>
    </xf>
    <xf numFmtId="4" fontId="60" fillId="0" borderId="74" applyFill="0" applyBorder="0" applyProtection="0">
      <alignment horizontal="right" vertical="center"/>
    </xf>
    <xf numFmtId="4" fontId="58" fillId="86" borderId="74">
      <alignment horizontal="right" vertical="center"/>
    </xf>
    <xf numFmtId="0" fontId="67" fillId="43" borderId="71" applyNumberFormat="0" applyAlignment="0" applyProtection="0"/>
    <xf numFmtId="0" fontId="58" fillId="84" borderId="74">
      <alignment horizontal="right" vertical="center"/>
    </xf>
    <xf numFmtId="0" fontId="85" fillId="0" borderId="72" applyNumberFormat="0" applyFill="0" applyAlignment="0" applyProtection="0"/>
    <xf numFmtId="0" fontId="60" fillId="84" borderId="75">
      <alignment horizontal="left" vertical="center"/>
    </xf>
    <xf numFmtId="0" fontId="78" fillId="93" borderId="71" applyNumberFormat="0" applyAlignment="0" applyProtection="0"/>
    <xf numFmtId="0" fontId="64" fillId="47" borderId="73" applyNumberFormat="0" applyFont="0" applyAlignment="0" applyProtection="0"/>
    <xf numFmtId="4" fontId="60" fillId="85" borderId="74"/>
    <xf numFmtId="0" fontId="60" fillId="0" borderId="74">
      <alignment horizontal="right" vertical="center"/>
    </xf>
    <xf numFmtId="49" fontId="60" fillId="0" borderId="74" applyNumberFormat="0" applyFont="0" applyFill="0" applyBorder="0" applyProtection="0">
      <alignment horizontal="left" vertical="center" indent="2"/>
    </xf>
    <xf numFmtId="0" fontId="85" fillId="0" borderId="72" applyNumberFormat="0" applyFill="0" applyAlignment="0" applyProtection="0"/>
    <xf numFmtId="0" fontId="60" fillId="0" borderId="74" applyNumberFormat="0" applyFill="0" applyAlignment="0" applyProtection="0"/>
    <xf numFmtId="0" fontId="60" fillId="0" borderId="74">
      <alignment horizontal="right" vertical="center"/>
    </xf>
    <xf numFmtId="0" fontId="67" fillId="43" borderId="71" applyNumberFormat="0" applyAlignment="0" applyProtection="0"/>
    <xf numFmtId="0" fontId="68" fillId="43" borderId="71" applyNumberFormat="0" applyAlignment="0" applyProtection="0"/>
    <xf numFmtId="0" fontId="71" fillId="93" borderId="71" applyNumberFormat="0" applyAlignment="0" applyProtection="0"/>
    <xf numFmtId="0" fontId="60" fillId="0" borderId="74">
      <alignment horizontal="right" vertical="center"/>
    </xf>
    <xf numFmtId="0" fontId="60" fillId="0" borderId="74" applyNumberFormat="0" applyFill="0" applyAlignment="0" applyProtection="0"/>
    <xf numFmtId="0" fontId="82" fillId="43" borderId="70" applyNumberFormat="0" applyAlignment="0" applyProtection="0"/>
    <xf numFmtId="0" fontId="60" fillId="85" borderId="74"/>
    <xf numFmtId="4" fontId="60" fillId="85" borderId="74"/>
    <xf numFmtId="0" fontId="85" fillId="0" borderId="72" applyNumberFormat="0" applyFill="0" applyAlignment="0" applyProtection="0"/>
    <xf numFmtId="0" fontId="8" fillId="47" borderId="73" applyNumberFormat="0" applyFont="0" applyAlignment="0" applyProtection="0"/>
    <xf numFmtId="0" fontId="60" fillId="0" borderId="74" applyNumberFormat="0" applyFill="0" applyAlignment="0" applyProtection="0"/>
    <xf numFmtId="0" fontId="17" fillId="0" borderId="72" applyNumberFormat="0" applyFill="0" applyAlignment="0" applyProtection="0"/>
    <xf numFmtId="0" fontId="85" fillId="0" borderId="72" applyNumberFormat="0" applyFill="0" applyAlignment="0" applyProtection="0"/>
    <xf numFmtId="0" fontId="58" fillId="84" borderId="74">
      <alignment horizontal="right" vertical="center"/>
    </xf>
    <xf numFmtId="176" fontId="60" fillId="99" borderId="74" applyNumberFormat="0" applyFont="0" applyBorder="0" applyAlignment="0" applyProtection="0">
      <alignment horizontal="right" vertical="center"/>
    </xf>
    <xf numFmtId="0" fontId="17" fillId="0" borderId="72" applyNumberFormat="0" applyFill="0" applyAlignment="0" applyProtection="0"/>
    <xf numFmtId="49" fontId="60" fillId="0" borderId="75" applyNumberFormat="0" applyFont="0" applyFill="0" applyBorder="0" applyProtection="0">
      <alignment horizontal="left" vertical="center" indent="5"/>
    </xf>
    <xf numFmtId="49" fontId="60" fillId="0" borderId="74" applyNumberFormat="0" applyFont="0" applyFill="0" applyBorder="0" applyProtection="0">
      <alignment horizontal="left" vertical="center" indent="2"/>
    </xf>
    <xf numFmtId="4" fontId="60" fillId="0" borderId="74" applyFill="0" applyBorder="0" applyProtection="0">
      <alignment horizontal="right" vertical="center"/>
    </xf>
    <xf numFmtId="0" fontId="58" fillId="86" borderId="76">
      <alignment horizontal="right" vertical="center"/>
    </xf>
    <xf numFmtId="0" fontId="67" fillId="43" borderId="71" applyNumberFormat="0" applyAlignment="0" applyProtection="0"/>
    <xf numFmtId="0" fontId="17" fillId="0" borderId="72" applyNumberFormat="0" applyFill="0" applyAlignment="0" applyProtection="0"/>
    <xf numFmtId="0" fontId="60" fillId="85" borderId="74"/>
    <xf numFmtId="4" fontId="60" fillId="85" borderId="74"/>
    <xf numFmtId="4" fontId="58" fillId="86" borderId="74">
      <alignment horizontal="right" vertical="center"/>
    </xf>
    <xf numFmtId="0" fontId="62" fillId="84" borderId="74">
      <alignment horizontal="right" vertical="center"/>
    </xf>
    <xf numFmtId="0" fontId="71" fillId="93" borderId="71" applyNumberFormat="0" applyAlignment="0" applyProtection="0"/>
    <xf numFmtId="0" fontId="68" fillId="43" borderId="71" applyNumberFormat="0" applyAlignment="0" applyProtection="0"/>
    <xf numFmtId="4" fontId="60" fillId="0" borderId="74">
      <alignment horizontal="right" vertical="center"/>
    </xf>
    <xf numFmtId="0" fontId="60" fillId="0" borderId="77">
      <alignment horizontal="left" vertical="center" wrapText="1" indent="2"/>
    </xf>
    <xf numFmtId="0" fontId="82" fillId="43" borderId="70" applyNumberFormat="0" applyAlignment="0" applyProtection="0"/>
    <xf numFmtId="0" fontId="78" fillId="93" borderId="71" applyNumberFormat="0" applyAlignment="0" applyProtection="0"/>
    <xf numFmtId="0" fontId="62" fillId="84" borderId="74">
      <alignment horizontal="right" vertical="center"/>
    </xf>
    <xf numFmtId="4" fontId="58" fillId="84" borderId="74">
      <alignment horizontal="right" vertical="center"/>
    </xf>
    <xf numFmtId="4" fontId="58" fillId="86" borderId="74">
      <alignment horizontal="right" vertical="center"/>
    </xf>
    <xf numFmtId="0" fontId="60" fillId="86" borderId="77">
      <alignment horizontal="left" vertical="center" wrapText="1" indent="2"/>
    </xf>
    <xf numFmtId="0" fontId="60" fillId="0" borderId="74">
      <alignment horizontal="right" vertical="center"/>
    </xf>
    <xf numFmtId="4" fontId="58" fillId="86" borderId="76">
      <alignment horizontal="right" vertical="center"/>
    </xf>
    <xf numFmtId="0" fontId="58" fillId="86" borderId="74">
      <alignment horizontal="right" vertical="center"/>
    </xf>
    <xf numFmtId="4" fontId="58" fillId="86" borderId="76">
      <alignment horizontal="right" vertical="center"/>
    </xf>
    <xf numFmtId="0" fontId="60" fillId="85" borderId="74"/>
    <xf numFmtId="0" fontId="64" fillId="47" borderId="73" applyNumberFormat="0" applyFont="0" applyAlignment="0" applyProtection="0"/>
    <xf numFmtId="0" fontId="60" fillId="85" borderId="74"/>
    <xf numFmtId="0" fontId="40" fillId="56" borderId="17" applyNumberFormat="0" applyAlignment="0" applyProtection="0"/>
    <xf numFmtId="0" fontId="23" fillId="43" borderId="70" applyNumberFormat="0" applyAlignment="0" applyProtection="0"/>
    <xf numFmtId="4" fontId="60" fillId="0" borderId="74">
      <alignment horizontal="right" vertical="center"/>
    </xf>
    <xf numFmtId="0" fontId="85" fillId="0" borderId="72" applyNumberFormat="0" applyFill="0" applyAlignment="0" applyProtection="0"/>
    <xf numFmtId="0" fontId="60" fillId="86" borderId="77">
      <alignment horizontal="left" vertical="center" wrapText="1" indent="2"/>
    </xf>
    <xf numFmtId="0" fontId="78" fillId="93" borderId="71" applyNumberFormat="0" applyAlignment="0" applyProtection="0"/>
    <xf numFmtId="0" fontId="58" fillId="86" borderId="74">
      <alignment horizontal="right" vertical="center"/>
    </xf>
    <xf numFmtId="4" fontId="58" fillId="84" borderId="74">
      <alignment horizontal="right" vertical="center"/>
    </xf>
    <xf numFmtId="0" fontId="60" fillId="85" borderId="74"/>
    <xf numFmtId="0" fontId="60" fillId="0" borderId="77">
      <alignment horizontal="left" vertical="center" wrapText="1" indent="2"/>
    </xf>
    <xf numFmtId="49" fontId="60" fillId="0" borderId="75" applyNumberFormat="0" applyFont="0" applyFill="0" applyBorder="0" applyProtection="0">
      <alignment horizontal="left" vertical="center" indent="5"/>
    </xf>
    <xf numFmtId="0" fontId="64" fillId="47" borderId="73" applyNumberFormat="0" applyFont="0" applyAlignment="0" applyProtection="0"/>
    <xf numFmtId="0" fontId="62" fillId="84" borderId="74">
      <alignment horizontal="right" vertical="center"/>
    </xf>
    <xf numFmtId="4" fontId="58" fillId="86" borderId="76">
      <alignment horizontal="right" vertical="center"/>
    </xf>
    <xf numFmtId="49" fontId="60" fillId="0" borderId="74" applyNumberFormat="0" applyFont="0" applyFill="0" applyBorder="0" applyProtection="0">
      <alignment horizontal="left" vertical="center" indent="2"/>
    </xf>
    <xf numFmtId="0" fontId="60" fillId="0" borderId="77">
      <alignment horizontal="left" vertical="center" wrapText="1" indent="2"/>
    </xf>
    <xf numFmtId="4" fontId="60" fillId="0" borderId="74">
      <alignment horizontal="right" vertical="center"/>
    </xf>
    <xf numFmtId="4" fontId="60" fillId="0" borderId="74">
      <alignment horizontal="right" vertical="center"/>
    </xf>
    <xf numFmtId="0" fontId="8" fillId="47" borderId="73" applyNumberFormat="0" applyFont="0" applyAlignment="0" applyProtection="0"/>
    <xf numFmtId="0" fontId="58" fillId="86" borderId="74">
      <alignment horizontal="right" vertical="center"/>
    </xf>
    <xf numFmtId="0" fontId="17" fillId="0" borderId="72" applyNumberFormat="0" applyFill="0" applyAlignment="0" applyProtection="0"/>
    <xf numFmtId="0" fontId="58" fillId="86" borderId="74">
      <alignment horizontal="right" vertical="center"/>
    </xf>
    <xf numFmtId="0" fontId="60" fillId="0" borderId="77">
      <alignment horizontal="left" vertical="center" wrapText="1" indent="2"/>
    </xf>
    <xf numFmtId="0" fontId="43" fillId="0" borderId="0" applyNumberFormat="0" applyFill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4" fontId="60" fillId="0" borderId="74">
      <alignment horizontal="right" vertical="center"/>
    </xf>
    <xf numFmtId="0" fontId="60" fillId="0" borderId="77">
      <alignment horizontal="left" vertical="center" wrapText="1" indent="2"/>
    </xf>
    <xf numFmtId="49" fontId="59" fillId="0" borderId="74" applyNumberFormat="0" applyFill="0" applyBorder="0" applyProtection="0">
      <alignment horizontal="left" vertical="center"/>
    </xf>
    <xf numFmtId="0" fontId="85" fillId="0" borderId="72" applyNumberFormat="0" applyFill="0" applyAlignment="0" applyProtection="0"/>
    <xf numFmtId="0" fontId="60" fillId="0" borderId="74" applyNumberFormat="0" applyFill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49" fontId="59" fillId="0" borderId="74" applyNumberFormat="0" applyFill="0" applyBorder="0" applyProtection="0">
      <alignment horizontal="left" vertical="center"/>
    </xf>
    <xf numFmtId="0" fontId="82" fillId="43" borderId="70" applyNumberFormat="0" applyAlignment="0" applyProtection="0"/>
    <xf numFmtId="4" fontId="58" fillId="86" borderId="74">
      <alignment horizontal="right" vertical="center"/>
    </xf>
    <xf numFmtId="4" fontId="62" fillId="84" borderId="74">
      <alignment horizontal="right" vertical="center"/>
    </xf>
    <xf numFmtId="0" fontId="60" fillId="85" borderId="74"/>
    <xf numFmtId="4" fontId="58" fillId="86" borderId="74">
      <alignment horizontal="right" vertical="center"/>
    </xf>
    <xf numFmtId="0" fontId="17" fillId="0" borderId="72" applyNumberFormat="0" applyFill="0" applyAlignment="0" applyProtection="0"/>
    <xf numFmtId="0" fontId="58" fillId="84" borderId="74">
      <alignment horizontal="right" vertical="center"/>
    </xf>
    <xf numFmtId="0" fontId="71" fillId="93" borderId="71" applyNumberFormat="0" applyAlignment="0" applyProtection="0"/>
    <xf numFmtId="0" fontId="85" fillId="0" borderId="72" applyNumberFormat="0" applyFill="0" applyAlignment="0" applyProtection="0"/>
    <xf numFmtId="0" fontId="17" fillId="0" borderId="72" applyNumberFormat="0" applyFill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4" fontId="60" fillId="0" borderId="74" applyFill="0" applyBorder="0" applyProtection="0">
      <alignment horizontal="right" vertical="center"/>
    </xf>
    <xf numFmtId="0" fontId="78" fillId="93" borderId="71" applyNumberFormat="0" applyAlignment="0" applyProtection="0"/>
    <xf numFmtId="4" fontId="58" fillId="86" borderId="74">
      <alignment horizontal="right" vertical="center"/>
    </xf>
    <xf numFmtId="0" fontId="58" fillId="86" borderId="74">
      <alignment horizontal="right" vertical="center"/>
    </xf>
    <xf numFmtId="0" fontId="85" fillId="0" borderId="72" applyNumberFormat="0" applyFill="0" applyAlignment="0" applyProtection="0"/>
    <xf numFmtId="49" fontId="59" fillId="0" borderId="74" applyNumberFormat="0" applyFill="0" applyBorder="0" applyProtection="0">
      <alignment horizontal="left" vertical="center"/>
    </xf>
    <xf numFmtId="4" fontId="60" fillId="85" borderId="74"/>
    <xf numFmtId="0" fontId="67" fillId="43" borderId="71" applyNumberFormat="0" applyAlignment="0" applyProtection="0"/>
    <xf numFmtId="0" fontId="60" fillId="86" borderId="77">
      <alignment horizontal="left" vertical="center" wrapText="1" indent="2"/>
    </xf>
    <xf numFmtId="4" fontId="60" fillId="0" borderId="74" applyFill="0" applyBorder="0" applyProtection="0">
      <alignment horizontal="right" vertical="center"/>
    </xf>
    <xf numFmtId="0" fontId="17" fillId="0" borderId="72" applyNumberFormat="0" applyFill="0" applyAlignment="0" applyProtection="0"/>
    <xf numFmtId="0" fontId="78" fillId="93" borderId="71" applyNumberFormat="0" applyAlignment="0" applyProtection="0"/>
    <xf numFmtId="176" fontId="60" fillId="99" borderId="74" applyNumberFormat="0" applyFont="0" applyBorder="0" applyAlignment="0" applyProtection="0">
      <alignment horizontal="right" vertical="center"/>
    </xf>
    <xf numFmtId="0" fontId="71" fillId="93" borderId="71" applyNumberFormat="0" applyAlignment="0" applyProtection="0"/>
    <xf numFmtId="4" fontId="60" fillId="0" borderId="74" applyFill="0" applyBorder="0" applyProtection="0">
      <alignment horizontal="right" vertical="center"/>
    </xf>
    <xf numFmtId="4" fontId="58" fillId="84" borderId="74">
      <alignment horizontal="right" vertical="center"/>
    </xf>
    <xf numFmtId="0" fontId="23" fillId="43" borderId="70" applyNumberFormat="0" applyAlignment="0" applyProtection="0"/>
    <xf numFmtId="0" fontId="60" fillId="85" borderId="74"/>
    <xf numFmtId="0" fontId="1" fillId="80" borderId="0" applyNumberFormat="0" applyBorder="0" applyAlignment="0" applyProtection="0"/>
    <xf numFmtId="0" fontId="60" fillId="0" borderId="77">
      <alignment horizontal="left" vertical="center" wrapText="1" indent="2"/>
    </xf>
    <xf numFmtId="4" fontId="60" fillId="0" borderId="74" applyFill="0" applyBorder="0" applyProtection="0">
      <alignment horizontal="right" vertical="center"/>
    </xf>
    <xf numFmtId="0" fontId="60" fillId="85" borderId="74"/>
    <xf numFmtId="0" fontId="96" fillId="48" borderId="73" applyNumberFormat="0" applyFont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18" fillId="0" borderId="0" applyFont="0" applyFill="0" applyBorder="0" applyAlignment="0" applyProtection="0">
      <alignment vertical="top"/>
    </xf>
    <xf numFmtId="168" fontId="13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3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18" fillId="0" borderId="0">
      <alignment vertical="top"/>
    </xf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3" fontId="133" fillId="28" borderId="74">
      <alignment horizontal="center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top"/>
    </xf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>
      <alignment vertical="top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9" fillId="83" borderId="58" applyNumberFormat="0" applyAlignment="0" applyProtection="0"/>
    <xf numFmtId="0" fontId="96" fillId="48" borderId="61" applyNumberFormat="0" applyFont="0" applyAlignment="0" applyProtection="0"/>
    <xf numFmtId="0" fontId="71" fillId="93" borderId="71" applyNumberFormat="0" applyAlignment="0" applyProtection="0"/>
    <xf numFmtId="0" fontId="85" fillId="0" borderId="72" applyNumberFormat="0" applyFill="0" applyAlignment="0" applyProtection="0"/>
    <xf numFmtId="0" fontId="60" fillId="0" borderId="77">
      <alignment horizontal="left" vertical="center" wrapText="1" indent="2"/>
    </xf>
    <xf numFmtId="0" fontId="82" fillId="43" borderId="70" applyNumberFormat="0" applyAlignment="0" applyProtection="0"/>
    <xf numFmtId="0" fontId="39" fillId="56" borderId="18" applyNumberFormat="0" applyAlignment="0" applyProtection="0"/>
    <xf numFmtId="176" fontId="60" fillId="99" borderId="74" applyNumberFormat="0" applyFont="0" applyBorder="0" applyAlignment="0" applyProtection="0">
      <alignment horizontal="right" vertical="center"/>
    </xf>
    <xf numFmtId="0" fontId="67" fillId="43" borderId="71" applyNumberFormat="0" applyAlignment="0" applyProtection="0"/>
    <xf numFmtId="4" fontId="60" fillId="0" borderId="74" applyFill="0" applyBorder="0" applyProtection="0">
      <alignment horizontal="right" vertical="center"/>
    </xf>
    <xf numFmtId="4" fontId="60" fillId="85" borderId="74"/>
    <xf numFmtId="4" fontId="58" fillId="86" borderId="75">
      <alignment horizontal="right" vertical="center"/>
    </xf>
    <xf numFmtId="0" fontId="58" fillId="84" borderId="74">
      <alignment horizontal="right" vertical="center"/>
    </xf>
    <xf numFmtId="0" fontId="60" fillId="0" borderId="74">
      <alignment horizontal="right" vertical="center"/>
    </xf>
    <xf numFmtId="0" fontId="67" fillId="43" borderId="71" applyNumberFormat="0" applyAlignment="0" applyProtection="0"/>
    <xf numFmtId="0" fontId="44" fillId="82" borderId="0" applyNumberFormat="0" applyBorder="0" applyAlignment="0" applyProtection="0"/>
    <xf numFmtId="0" fontId="68" fillId="43" borderId="71" applyNumberFormat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0" fontId="60" fillId="0" borderId="77">
      <alignment horizontal="left" vertical="center" wrapText="1" indent="2"/>
    </xf>
    <xf numFmtId="4" fontId="58" fillId="86" borderId="74">
      <alignment horizontal="right" vertical="center"/>
    </xf>
    <xf numFmtId="4" fontId="58" fillId="86" borderId="76">
      <alignment horizontal="right" vertical="center"/>
    </xf>
    <xf numFmtId="0" fontId="60" fillId="85" borderId="74"/>
    <xf numFmtId="0" fontId="17" fillId="0" borderId="72" applyNumberFormat="0" applyFill="0" applyAlignment="0" applyProtection="0"/>
    <xf numFmtId="0" fontId="58" fillId="86" borderId="75">
      <alignment horizontal="right" vertical="center"/>
    </xf>
    <xf numFmtId="0" fontId="85" fillId="0" borderId="72" applyNumberFormat="0" applyFill="0" applyAlignment="0" applyProtection="0"/>
    <xf numFmtId="0" fontId="40" fillId="56" borderId="17" applyNumberFormat="0" applyAlignment="0" applyProtection="0"/>
    <xf numFmtId="0" fontId="78" fillId="93" borderId="71" applyNumberFormat="0" applyAlignment="0" applyProtection="0"/>
    <xf numFmtId="0" fontId="60" fillId="0" borderId="74" applyNumberFormat="0" applyFill="0" applyAlignment="0" applyProtection="0"/>
    <xf numFmtId="0" fontId="85" fillId="0" borderId="72" applyNumberFormat="0" applyFill="0" applyAlignment="0" applyProtection="0"/>
    <xf numFmtId="0" fontId="44" fillId="70" borderId="0" applyNumberFormat="0" applyBorder="0" applyAlignment="0" applyProtection="0"/>
    <xf numFmtId="0" fontId="78" fillId="93" borderId="71" applyNumberFormat="0" applyAlignment="0" applyProtection="0"/>
    <xf numFmtId="0" fontId="85" fillId="0" borderId="72" applyNumberFormat="0" applyFill="0" applyAlignment="0" applyProtection="0"/>
    <xf numFmtId="0" fontId="82" fillId="43" borderId="70" applyNumberFormat="0" applyAlignment="0" applyProtection="0"/>
    <xf numFmtId="0" fontId="44" fillId="74" borderId="0" applyNumberFormat="0" applyBorder="0" applyAlignment="0" applyProtection="0"/>
    <xf numFmtId="4" fontId="62" fillId="84" borderId="74">
      <alignment horizontal="right" vertical="center"/>
    </xf>
    <xf numFmtId="0" fontId="67" fillId="43" borderId="71" applyNumberFormat="0" applyAlignment="0" applyProtection="0"/>
    <xf numFmtId="0" fontId="60" fillId="0" borderId="74">
      <alignment horizontal="right" vertical="center"/>
    </xf>
    <xf numFmtId="0" fontId="23" fillId="43" borderId="70" applyNumberFormat="0" applyAlignment="0" applyProtection="0"/>
    <xf numFmtId="0" fontId="8" fillId="47" borderId="73" applyNumberFormat="0" applyFont="0" applyAlignment="0" applyProtection="0"/>
    <xf numFmtId="0" fontId="64" fillId="47" borderId="73" applyNumberFormat="0" applyFont="0" applyAlignment="0" applyProtection="0"/>
    <xf numFmtId="167" fontId="8" fillId="123" borderId="0">
      <protection locked="0"/>
    </xf>
    <xf numFmtId="0" fontId="85" fillId="0" borderId="72" applyNumberFormat="0" applyFill="0" applyAlignment="0" applyProtection="0"/>
    <xf numFmtId="0" fontId="58" fillId="84" borderId="74">
      <alignment horizontal="right" vertical="center"/>
    </xf>
    <xf numFmtId="49" fontId="60" fillId="0" borderId="75" applyNumberFormat="0" applyFont="0" applyFill="0" applyBorder="0" applyProtection="0">
      <alignment horizontal="left" vertical="center" indent="5"/>
    </xf>
    <xf numFmtId="0" fontId="39" fillId="56" borderId="18" applyNumberFormat="0" applyAlignment="0" applyProtection="0"/>
    <xf numFmtId="0" fontId="1" fillId="81" borderId="0" applyNumberFormat="0" applyBorder="0" applyAlignment="0" applyProtection="0"/>
    <xf numFmtId="4" fontId="58" fillId="86" borderId="74">
      <alignment horizontal="right" vertical="center"/>
    </xf>
    <xf numFmtId="4" fontId="58" fillId="86" borderId="74">
      <alignment horizontal="right" vertical="center"/>
    </xf>
    <xf numFmtId="0" fontId="60" fillId="0" borderId="74">
      <alignment horizontal="right" vertical="center"/>
    </xf>
    <xf numFmtId="0" fontId="60" fillId="0" borderId="74">
      <alignment horizontal="right" vertical="center"/>
    </xf>
    <xf numFmtId="0" fontId="60" fillId="0" borderId="77">
      <alignment horizontal="left" vertical="center" wrapText="1" indent="2"/>
    </xf>
    <xf numFmtId="0" fontId="78" fillId="93" borderId="71" applyNumberFormat="0" applyAlignment="0" applyProtection="0"/>
    <xf numFmtId="0" fontId="60" fillId="86" borderId="77">
      <alignment horizontal="left" vertical="center" wrapText="1" indent="2"/>
    </xf>
    <xf numFmtId="0" fontId="82" fillId="43" borderId="70" applyNumberFormat="0" applyAlignment="0" applyProtection="0"/>
    <xf numFmtId="4" fontId="102" fillId="0" borderId="78" applyNumberFormat="0" applyFont="0" applyFill="0" applyAlignment="0" applyProtection="0"/>
    <xf numFmtId="0" fontId="67" fillId="43" borderId="59" applyNumberFormat="0" applyAlignment="0" applyProtection="0"/>
    <xf numFmtId="0" fontId="71" fillId="93" borderId="59" applyNumberFormat="0" applyAlignment="0" applyProtection="0"/>
    <xf numFmtId="0" fontId="78" fillId="93" borderId="59" applyNumberFormat="0" applyAlignment="0" applyProtection="0"/>
    <xf numFmtId="4" fontId="58" fillId="84" borderId="62">
      <alignment horizontal="right" vertical="center"/>
    </xf>
    <xf numFmtId="4" fontId="60" fillId="0" borderId="62" applyFill="0" applyBorder="0" applyProtection="0">
      <alignment horizontal="right" vertical="center"/>
    </xf>
    <xf numFmtId="49" fontId="60" fillId="0" borderId="63" applyNumberFormat="0" applyFont="0" applyFill="0" applyBorder="0" applyProtection="0">
      <alignment horizontal="left" vertical="center" indent="5"/>
    </xf>
    <xf numFmtId="4" fontId="58" fillId="86" borderId="62">
      <alignment horizontal="right" vertical="center"/>
    </xf>
    <xf numFmtId="4" fontId="58" fillId="84" borderId="62">
      <alignment horizontal="right" vertical="center"/>
    </xf>
    <xf numFmtId="0" fontId="67" fillId="43" borderId="59" applyNumberFormat="0" applyAlignment="0" applyProtection="0"/>
    <xf numFmtId="0" fontId="78" fillId="93" borderId="59" applyNumberFormat="0" applyAlignment="0" applyProtection="0"/>
    <xf numFmtId="0" fontId="82" fillId="43" borderId="58" applyNumberFormat="0" applyAlignment="0" applyProtection="0"/>
    <xf numFmtId="0" fontId="60" fillId="0" borderId="65">
      <alignment horizontal="left" vertical="center" wrapText="1" indent="2"/>
    </xf>
    <xf numFmtId="0" fontId="60" fillId="86" borderId="65">
      <alignment horizontal="left" vertical="center" wrapText="1" indent="2"/>
    </xf>
    <xf numFmtId="0" fontId="68" fillId="43" borderId="59" applyNumberFormat="0" applyAlignment="0" applyProtection="0"/>
    <xf numFmtId="0" fontId="71" fillId="93" borderId="59" applyNumberFormat="0" applyAlignment="0" applyProtection="0"/>
    <xf numFmtId="4" fontId="58" fillId="86" borderId="62">
      <alignment horizontal="right" vertical="center"/>
    </xf>
    <xf numFmtId="49" fontId="59" fillId="0" borderId="62" applyNumberFormat="0" applyFill="0" applyBorder="0" applyProtection="0">
      <alignment horizontal="left" vertical="center"/>
    </xf>
    <xf numFmtId="176" fontId="60" fillId="99" borderId="62" applyNumberFormat="0" applyFont="0" applyBorder="0" applyAlignment="0" applyProtection="0">
      <alignment horizontal="right" vertical="center"/>
    </xf>
    <xf numFmtId="49" fontId="60" fillId="0" borderId="62" applyNumberFormat="0" applyFont="0" applyFill="0" applyBorder="0" applyProtection="0">
      <alignment horizontal="left" vertical="center" indent="2"/>
    </xf>
    <xf numFmtId="4" fontId="60" fillId="0" borderId="62">
      <alignment horizontal="right" vertical="center"/>
    </xf>
    <xf numFmtId="0" fontId="71" fillId="93" borderId="59" applyNumberFormat="0" applyAlignment="0" applyProtection="0"/>
    <xf numFmtId="176" fontId="60" fillId="99" borderId="62" applyNumberFormat="0" applyFont="0" applyBorder="0" applyAlignment="0" applyProtection="0">
      <alignment horizontal="right" vertical="center"/>
    </xf>
    <xf numFmtId="0" fontId="71" fillId="93" borderId="59" applyNumberFormat="0" applyAlignment="0" applyProtection="0"/>
    <xf numFmtId="0" fontId="62" fillId="84" borderId="62">
      <alignment horizontal="right" vertical="center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4" fontId="60" fillId="0" borderId="62" applyFill="0" applyBorder="0" applyProtection="0">
      <alignment horizontal="right" vertical="center"/>
    </xf>
    <xf numFmtId="0" fontId="1" fillId="65" borderId="0" applyNumberFormat="0" applyBorder="0" applyAlignment="0" applyProtection="0"/>
    <xf numFmtId="0" fontId="60" fillId="0" borderId="62" applyNumberFormat="0" applyFill="0" applyAlignment="0" applyProtection="0"/>
    <xf numFmtId="0" fontId="44" fillId="66" borderId="0" applyNumberFormat="0" applyBorder="0" applyAlignment="0" applyProtection="0"/>
    <xf numFmtId="0" fontId="44" fillId="62" borderId="0" applyNumberFormat="0" applyBorder="0" applyAlignment="0" applyProtection="0"/>
    <xf numFmtId="0" fontId="1" fillId="76" borderId="0" applyNumberFormat="0" applyBorder="0" applyAlignment="0" applyProtection="0"/>
    <xf numFmtId="0" fontId="64" fillId="47" borderId="61" applyNumberFormat="0" applyFont="0" applyAlignment="0" applyProtection="0"/>
    <xf numFmtId="0" fontId="60" fillId="0" borderId="62">
      <alignment horizontal="right" vertical="center"/>
    </xf>
    <xf numFmtId="4" fontId="58" fillId="86" borderId="64">
      <alignment horizontal="right" vertical="center"/>
    </xf>
    <xf numFmtId="0" fontId="17" fillId="0" borderId="60" applyNumberFormat="0" applyFill="0" applyAlignment="0" applyProtection="0"/>
    <xf numFmtId="0" fontId="44" fillId="70" borderId="0" applyNumberFormat="0" applyBorder="0" applyAlignment="0" applyProtection="0"/>
    <xf numFmtId="0" fontId="43" fillId="0" borderId="0" applyNumberFormat="0" applyFill="0" applyBorder="0" applyAlignment="0" applyProtection="0"/>
    <xf numFmtId="176" fontId="60" fillId="99" borderId="62" applyNumberFormat="0" applyFont="0" applyBorder="0" applyAlignment="0" applyProtection="0">
      <alignment horizontal="right" vertical="center"/>
    </xf>
    <xf numFmtId="0" fontId="1" fillId="60" borderId="0" applyNumberFormat="0" applyBorder="0" applyAlignment="0" applyProtection="0"/>
    <xf numFmtId="0" fontId="1" fillId="73" borderId="0" applyNumberFormat="0" applyBorder="0" applyAlignment="0" applyProtection="0"/>
    <xf numFmtId="0" fontId="60" fillId="0" borderId="62">
      <alignment horizontal="right" vertical="center"/>
    </xf>
    <xf numFmtId="0" fontId="60" fillId="0" borderId="62" applyNumberFormat="0" applyFill="0" applyAlignment="0" applyProtection="0"/>
    <xf numFmtId="0" fontId="85" fillId="0" borderId="60" applyNumberFormat="0" applyFill="0" applyAlignment="0" applyProtection="0"/>
    <xf numFmtId="0" fontId="17" fillId="0" borderId="60" applyNumberFormat="0" applyFill="0" applyAlignment="0" applyProtection="0"/>
    <xf numFmtId="0" fontId="1" fillId="61" borderId="0" applyNumberFormat="0" applyBorder="0" applyAlignment="0" applyProtection="0"/>
    <xf numFmtId="0" fontId="71" fillId="93" borderId="59" applyNumberFormat="0" applyAlignment="0" applyProtection="0"/>
    <xf numFmtId="176" fontId="60" fillId="99" borderId="62" applyNumberFormat="0" applyFont="0" applyBorder="0" applyAlignment="0" applyProtection="0">
      <alignment horizontal="right" vertical="center"/>
    </xf>
    <xf numFmtId="0" fontId="1" fillId="64" borderId="0" applyNumberFormat="0" applyBorder="0" applyAlignment="0" applyProtection="0"/>
    <xf numFmtId="0" fontId="58" fillId="84" borderId="62">
      <alignment horizontal="right" vertical="center"/>
    </xf>
    <xf numFmtId="0" fontId="30" fillId="0" borderId="0" applyNumberFormat="0" applyFill="0" applyBorder="0" applyAlignment="0" applyProtection="0"/>
    <xf numFmtId="0" fontId="1" fillId="72" borderId="0" applyNumberFormat="0" applyBorder="0" applyAlignment="0" applyProtection="0"/>
    <xf numFmtId="49" fontId="59" fillId="0" borderId="62" applyNumberFormat="0" applyFill="0" applyBorder="0" applyProtection="0">
      <alignment horizontal="left" vertical="center"/>
    </xf>
    <xf numFmtId="0" fontId="67" fillId="43" borderId="59" applyNumberFormat="0" applyAlignment="0" applyProtection="0"/>
    <xf numFmtId="0" fontId="68" fillId="43" borderId="59" applyNumberFormat="0" applyAlignment="0" applyProtection="0"/>
    <xf numFmtId="0" fontId="1" fillId="65" borderId="0" applyNumberFormat="0" applyBorder="0" applyAlignment="0" applyProtection="0"/>
    <xf numFmtId="0" fontId="82" fillId="43" borderId="58" applyNumberFormat="0" applyAlignment="0" applyProtection="0"/>
    <xf numFmtId="0" fontId="8" fillId="47" borderId="61" applyNumberFormat="0" applyFont="0" applyAlignment="0" applyProtection="0"/>
    <xf numFmtId="0" fontId="60" fillId="84" borderId="63">
      <alignment horizontal="left" vertical="center"/>
    </xf>
    <xf numFmtId="0" fontId="58" fillId="86" borderId="62">
      <alignment horizontal="right" vertical="center"/>
    </xf>
    <xf numFmtId="0" fontId="62" fillId="84" borderId="62">
      <alignment horizontal="right" vertical="center"/>
    </xf>
    <xf numFmtId="0" fontId="71" fillId="93" borderId="59" applyNumberFormat="0" applyAlignment="0" applyProtection="0"/>
    <xf numFmtId="0" fontId="60" fillId="84" borderId="63">
      <alignment horizontal="left" vertical="center"/>
    </xf>
    <xf numFmtId="0" fontId="23" fillId="43" borderId="58" applyNumberFormat="0" applyAlignment="0" applyProtection="0"/>
    <xf numFmtId="4" fontId="58" fillId="86" borderId="62">
      <alignment horizontal="right" vertical="center"/>
    </xf>
    <xf numFmtId="0" fontId="58" fillId="86" borderId="64">
      <alignment horizontal="right" vertical="center"/>
    </xf>
    <xf numFmtId="0" fontId="60" fillId="0" borderId="62" applyNumberFormat="0" applyFill="0" applyAlignment="0" applyProtection="0"/>
    <xf numFmtId="0" fontId="64" fillId="47" borderId="61" applyNumberFormat="0" applyFont="0" applyAlignment="0" applyProtection="0"/>
    <xf numFmtId="4" fontId="62" fillId="84" borderId="62">
      <alignment horizontal="right" vertical="center"/>
    </xf>
    <xf numFmtId="0" fontId="78" fillId="93" borderId="59" applyNumberFormat="0" applyAlignment="0" applyProtection="0"/>
    <xf numFmtId="0" fontId="64" fillId="47" borderId="61" applyNumberFormat="0" applyFont="0" applyAlignment="0" applyProtection="0"/>
    <xf numFmtId="0" fontId="62" fillId="84" borderId="62">
      <alignment horizontal="right" vertical="center"/>
    </xf>
    <xf numFmtId="0" fontId="44" fillId="74" borderId="0" applyNumberFormat="0" applyBorder="0" applyAlignment="0" applyProtection="0"/>
    <xf numFmtId="4" fontId="58" fillId="84" borderId="62">
      <alignment horizontal="right" vertical="center"/>
    </xf>
    <xf numFmtId="0" fontId="60" fillId="0" borderId="62" applyNumberFormat="0" applyFill="0" applyAlignment="0" applyProtection="0"/>
    <xf numFmtId="4" fontId="58" fillId="84" borderId="62">
      <alignment horizontal="right" vertical="center"/>
    </xf>
    <xf numFmtId="4" fontId="62" fillId="84" borderId="62">
      <alignment horizontal="right" vertical="center"/>
    </xf>
    <xf numFmtId="0" fontId="1" fillId="61" borderId="0" applyNumberFormat="0" applyBorder="0" applyAlignment="0" applyProtection="0"/>
    <xf numFmtId="0" fontId="82" fillId="43" borderId="58" applyNumberFormat="0" applyAlignment="0" applyProtection="0"/>
    <xf numFmtId="0" fontId="58" fillId="84" borderId="62">
      <alignment horizontal="right" vertical="center"/>
    </xf>
    <xf numFmtId="0" fontId="85" fillId="0" borderId="60" applyNumberFormat="0" applyFill="0" applyAlignment="0" applyProtection="0"/>
    <xf numFmtId="0" fontId="82" fillId="43" borderId="58" applyNumberFormat="0" applyAlignment="0" applyProtection="0"/>
    <xf numFmtId="0" fontId="68" fillId="43" borderId="59" applyNumberFormat="0" applyAlignment="0" applyProtection="0"/>
    <xf numFmtId="0" fontId="1" fillId="69" borderId="0" applyNumberFormat="0" applyBorder="0" applyAlignment="0" applyProtection="0"/>
    <xf numFmtId="0" fontId="68" fillId="43" borderId="59" applyNumberFormat="0" applyAlignment="0" applyProtection="0"/>
    <xf numFmtId="176" fontId="60" fillId="99" borderId="62" applyNumberFormat="0" applyFont="0" applyBorder="0" applyAlignment="0" applyProtection="0">
      <alignment horizontal="right" vertical="center"/>
    </xf>
    <xf numFmtId="0" fontId="58" fillId="86" borderId="62">
      <alignment horizontal="right" vertical="center"/>
    </xf>
    <xf numFmtId="0" fontId="68" fillId="43" borderId="59" applyNumberFormat="0" applyAlignment="0" applyProtection="0"/>
    <xf numFmtId="0" fontId="60" fillId="86" borderId="65">
      <alignment horizontal="left" vertical="center" wrapText="1" indent="2"/>
    </xf>
    <xf numFmtId="0" fontId="60" fillId="86" borderId="65">
      <alignment horizontal="left" vertical="center" wrapText="1" indent="2"/>
    </xf>
    <xf numFmtId="49" fontId="59" fillId="0" borderId="62" applyNumberFormat="0" applyFill="0" applyBorder="0" applyProtection="0">
      <alignment horizontal="left" vertical="center"/>
    </xf>
    <xf numFmtId="0" fontId="71" fillId="93" borderId="59" applyNumberFormat="0" applyAlignment="0" applyProtection="0"/>
    <xf numFmtId="0" fontId="1" fillId="77" borderId="0" applyNumberFormat="0" applyBorder="0" applyAlignment="0" applyProtection="0"/>
    <xf numFmtId="4" fontId="58" fillId="86" borderId="64">
      <alignment horizontal="right" vertical="center"/>
    </xf>
    <xf numFmtId="4" fontId="60" fillId="85" borderId="62"/>
    <xf numFmtId="0" fontId="60" fillId="86" borderId="65">
      <alignment horizontal="left" vertical="center" wrapText="1" indent="2"/>
    </xf>
    <xf numFmtId="4" fontId="60" fillId="0" borderId="62" applyFill="0" applyBorder="0" applyProtection="0">
      <alignment horizontal="right" vertical="center"/>
    </xf>
    <xf numFmtId="0" fontId="67" fillId="43" borderId="59" applyNumberFormat="0" applyAlignment="0" applyProtection="0"/>
    <xf numFmtId="0" fontId="68" fillId="43" borderId="59" applyNumberFormat="0" applyAlignment="0" applyProtection="0"/>
    <xf numFmtId="0" fontId="58" fillId="86" borderId="62">
      <alignment horizontal="right" vertical="center"/>
    </xf>
    <xf numFmtId="4" fontId="62" fillId="84" borderId="62">
      <alignment horizontal="right" vertical="center"/>
    </xf>
    <xf numFmtId="4" fontId="58" fillId="86" borderId="63">
      <alignment horizontal="right" vertical="center"/>
    </xf>
    <xf numFmtId="0" fontId="64" fillId="47" borderId="61" applyNumberFormat="0" applyFont="0" applyAlignment="0" applyProtection="0"/>
    <xf numFmtId="0" fontId="68" fillId="43" borderId="59" applyNumberFormat="0" applyAlignment="0" applyProtection="0"/>
    <xf numFmtId="0" fontId="44" fillId="62" borderId="0" applyNumberFormat="0" applyBorder="0" applyAlignment="0" applyProtection="0"/>
    <xf numFmtId="0" fontId="58" fillId="84" borderId="62">
      <alignment horizontal="right" vertical="center"/>
    </xf>
    <xf numFmtId="4" fontId="58" fillId="86" borderId="62">
      <alignment horizontal="right" vertical="center"/>
    </xf>
    <xf numFmtId="0" fontId="60" fillId="86" borderId="65">
      <alignment horizontal="left" vertical="center" wrapText="1" indent="2"/>
    </xf>
    <xf numFmtId="49" fontId="60" fillId="0" borderId="62" applyNumberFormat="0" applyFont="0" applyFill="0" applyBorder="0" applyProtection="0">
      <alignment horizontal="left" vertical="center" indent="2"/>
    </xf>
    <xf numFmtId="4" fontId="60" fillId="0" borderId="62">
      <alignment horizontal="right" vertical="center"/>
    </xf>
    <xf numFmtId="0" fontId="58" fillId="84" borderId="62">
      <alignment horizontal="right" vertical="center"/>
    </xf>
    <xf numFmtId="0" fontId="23" fillId="43" borderId="58" applyNumberFormat="0" applyAlignment="0" applyProtection="0"/>
    <xf numFmtId="0" fontId="58" fillId="86" borderId="64">
      <alignment horizontal="right" vertical="center"/>
    </xf>
    <xf numFmtId="0" fontId="2" fillId="0" borderId="22" applyNumberFormat="0" applyFill="0" applyAlignment="0" applyProtection="0"/>
    <xf numFmtId="0" fontId="1" fillId="77" borderId="0" applyNumberFormat="0" applyBorder="0" applyAlignment="0" applyProtection="0"/>
    <xf numFmtId="0" fontId="17" fillId="0" borderId="60" applyNumberFormat="0" applyFill="0" applyAlignment="0" applyProtection="0"/>
    <xf numFmtId="0" fontId="82" fillId="43" borderId="58" applyNumberFormat="0" applyAlignment="0" applyProtection="0"/>
    <xf numFmtId="0" fontId="62" fillId="84" borderId="62">
      <alignment horizontal="right" vertical="center"/>
    </xf>
    <xf numFmtId="4" fontId="62" fillId="84" borderId="62">
      <alignment horizontal="right" vertical="center"/>
    </xf>
    <xf numFmtId="0" fontId="60" fillId="85" borderId="62"/>
    <xf numFmtId="0" fontId="23" fillId="43" borderId="58" applyNumberFormat="0" applyAlignment="0" applyProtection="0"/>
    <xf numFmtId="0" fontId="58" fillId="86" borderId="63">
      <alignment horizontal="right" vertical="center"/>
    </xf>
    <xf numFmtId="0" fontId="17" fillId="0" borderId="60" applyNumberFormat="0" applyFill="0" applyAlignment="0" applyProtection="0"/>
    <xf numFmtId="0" fontId="71" fillId="93" borderId="59" applyNumberFormat="0" applyAlignment="0" applyProtection="0"/>
    <xf numFmtId="0" fontId="1" fillId="73" borderId="0" applyNumberFormat="0" applyBorder="0" applyAlignment="0" applyProtection="0"/>
    <xf numFmtId="0" fontId="82" fillId="43" borderId="58" applyNumberFormat="0" applyAlignment="0" applyProtection="0"/>
    <xf numFmtId="0" fontId="60" fillId="86" borderId="65">
      <alignment horizontal="left" vertical="center" wrapText="1" indent="2"/>
    </xf>
    <xf numFmtId="0" fontId="60" fillId="0" borderId="62">
      <alignment horizontal="right" vertical="center"/>
    </xf>
    <xf numFmtId="0" fontId="60" fillId="85" borderId="62"/>
    <xf numFmtId="0" fontId="60" fillId="0" borderId="62">
      <alignment horizontal="right" vertical="center"/>
    </xf>
    <xf numFmtId="0" fontId="60" fillId="0" borderId="65">
      <alignment horizontal="left" vertical="center" wrapText="1" indent="2"/>
    </xf>
    <xf numFmtId="0" fontId="78" fillId="93" borderId="59" applyNumberFormat="0" applyAlignment="0" applyProtection="0"/>
    <xf numFmtId="4" fontId="60" fillId="0" borderId="62" applyFill="0" applyBorder="0" applyProtection="0">
      <alignment horizontal="right" vertical="center"/>
    </xf>
    <xf numFmtId="0" fontId="60" fillId="0" borderId="65">
      <alignment horizontal="left" vertical="center" wrapText="1" indent="2"/>
    </xf>
    <xf numFmtId="0" fontId="39" fillId="56" borderId="18" applyNumberFormat="0" applyAlignment="0" applyProtection="0"/>
    <xf numFmtId="0" fontId="44" fillId="66" borderId="0" applyNumberFormat="0" applyBorder="0" applyAlignment="0" applyProtection="0"/>
    <xf numFmtId="0" fontId="78" fillId="93" borderId="59" applyNumberFormat="0" applyAlignment="0" applyProtection="0"/>
    <xf numFmtId="176" fontId="60" fillId="99" borderId="62" applyNumberFormat="0" applyFont="0" applyBorder="0" applyAlignment="0" applyProtection="0">
      <alignment horizontal="right" vertical="center"/>
    </xf>
    <xf numFmtId="0" fontId="71" fillId="93" borderId="59" applyNumberFormat="0" applyAlignment="0" applyProtection="0"/>
    <xf numFmtId="0" fontId="1" fillId="60" borderId="0" applyNumberFormat="0" applyBorder="0" applyAlignment="0" applyProtection="0"/>
    <xf numFmtId="0" fontId="60" fillId="0" borderId="65">
      <alignment horizontal="left" vertical="center" wrapText="1" indent="2"/>
    </xf>
    <xf numFmtId="0" fontId="67" fillId="43" borderId="59" applyNumberFormat="0" applyAlignment="0" applyProtection="0"/>
    <xf numFmtId="0" fontId="68" fillId="43" borderId="59" applyNumberFormat="0" applyAlignment="0" applyProtection="0"/>
    <xf numFmtId="4" fontId="58" fillId="86" borderId="62">
      <alignment horizontal="right" vertical="center"/>
    </xf>
    <xf numFmtId="4" fontId="58" fillId="86" borderId="62">
      <alignment horizontal="right" vertical="center"/>
    </xf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56" borderId="18" applyNumberFormat="0" applyAlignment="0" applyProtection="0"/>
    <xf numFmtId="49" fontId="60" fillId="0" borderId="63" applyNumberFormat="0" applyFont="0" applyFill="0" applyBorder="0" applyProtection="0">
      <alignment horizontal="left" vertical="center" indent="5"/>
    </xf>
    <xf numFmtId="0" fontId="58" fillId="84" borderId="62">
      <alignment horizontal="right" vertical="center"/>
    </xf>
    <xf numFmtId="0" fontId="85" fillId="0" borderId="60" applyNumberFormat="0" applyFill="0" applyAlignment="0" applyProtection="0"/>
    <xf numFmtId="0" fontId="85" fillId="0" borderId="60" applyNumberFormat="0" applyFill="0" applyAlignment="0" applyProtection="0"/>
    <xf numFmtId="0" fontId="64" fillId="47" borderId="61" applyNumberFormat="0" applyFont="0" applyAlignment="0" applyProtection="0"/>
    <xf numFmtId="0" fontId="8" fillId="47" borderId="61" applyNumberFormat="0" applyFont="0" applyAlignment="0" applyProtection="0"/>
    <xf numFmtId="4" fontId="60" fillId="0" borderId="62">
      <alignment horizontal="right" vertical="center"/>
    </xf>
    <xf numFmtId="0" fontId="23" fillId="43" borderId="58" applyNumberFormat="0" applyAlignment="0" applyProtection="0"/>
    <xf numFmtId="0" fontId="58" fillId="86" borderId="63">
      <alignment horizontal="right" vertical="center"/>
    </xf>
    <xf numFmtId="4" fontId="62" fillId="84" borderId="62">
      <alignment horizontal="right" vertical="center"/>
    </xf>
    <xf numFmtId="0" fontId="44" fillId="74" borderId="0" applyNumberFormat="0" applyBorder="0" applyAlignment="0" applyProtection="0"/>
    <xf numFmtId="0" fontId="60" fillId="85" borderId="62"/>
    <xf numFmtId="0" fontId="58" fillId="86" borderId="64">
      <alignment horizontal="right" vertical="center"/>
    </xf>
    <xf numFmtId="0" fontId="58" fillId="86" borderId="62">
      <alignment horizontal="right" vertical="center"/>
    </xf>
    <xf numFmtId="0" fontId="1" fillId="77" borderId="0" applyNumberFormat="0" applyBorder="0" applyAlignment="0" applyProtection="0"/>
    <xf numFmtId="0" fontId="58" fillId="86" borderId="63">
      <alignment horizontal="right" vertical="center"/>
    </xf>
    <xf numFmtId="0" fontId="85" fillId="0" borderId="60" applyNumberFormat="0" applyFill="0" applyAlignment="0" applyProtection="0"/>
    <xf numFmtId="4" fontId="58" fillId="86" borderId="62">
      <alignment horizontal="right" vertical="center"/>
    </xf>
    <xf numFmtId="0" fontId="82" fillId="43" borderId="58" applyNumberFormat="0" applyAlignment="0" applyProtection="0"/>
    <xf numFmtId="0" fontId="23" fillId="43" borderId="58" applyNumberFormat="0" applyAlignment="0" applyProtection="0"/>
    <xf numFmtId="0" fontId="82" fillId="43" borderId="58" applyNumberFormat="0" applyAlignment="0" applyProtection="0"/>
    <xf numFmtId="0" fontId="68" fillId="43" borderId="59" applyNumberFormat="0" applyAlignment="0" applyProtection="0"/>
    <xf numFmtId="0" fontId="60" fillId="0" borderId="62" applyNumberFormat="0" applyFill="0" applyAlignment="0" applyProtection="0"/>
    <xf numFmtId="0" fontId="68" fillId="43" borderId="59" applyNumberFormat="0" applyAlignment="0" applyProtection="0"/>
    <xf numFmtId="0" fontId="85" fillId="0" borderId="60" applyNumberFormat="0" applyFill="0" applyAlignment="0" applyProtection="0"/>
    <xf numFmtId="0" fontId="30" fillId="0" borderId="0" applyNumberFormat="0" applyFill="0" applyBorder="0" applyAlignment="0" applyProtection="0"/>
    <xf numFmtId="0" fontId="58" fillId="86" borderId="62">
      <alignment horizontal="right" vertical="center"/>
    </xf>
    <xf numFmtId="0" fontId="58" fillId="86" borderId="62">
      <alignment horizontal="right" vertical="center"/>
    </xf>
    <xf numFmtId="0" fontId="85" fillId="0" borderId="60" applyNumberFormat="0" applyFill="0" applyAlignment="0" applyProtection="0"/>
    <xf numFmtId="49" fontId="60" fillId="0" borderId="63" applyNumberFormat="0" applyFont="0" applyFill="0" applyBorder="0" applyProtection="0">
      <alignment horizontal="left" vertical="center" indent="5"/>
    </xf>
    <xf numFmtId="0" fontId="78" fillId="93" borderId="59" applyNumberFormat="0" applyAlignment="0" applyProtection="0"/>
    <xf numFmtId="0" fontId="60" fillId="0" borderId="65">
      <alignment horizontal="left" vertical="center" wrapText="1" indent="2"/>
    </xf>
    <xf numFmtId="0" fontId="58" fillId="86" borderId="64">
      <alignment horizontal="right" vertical="center"/>
    </xf>
    <xf numFmtId="49" fontId="60" fillId="0" borderId="63" applyNumberFormat="0" applyFont="0" applyFill="0" applyBorder="0" applyProtection="0">
      <alignment horizontal="left" vertical="center" indent="5"/>
    </xf>
    <xf numFmtId="0" fontId="78" fillId="93" borderId="59" applyNumberFormat="0" applyAlignment="0" applyProtection="0"/>
    <xf numFmtId="0" fontId="1" fillId="69" borderId="0" applyNumberFormat="0" applyBorder="0" applyAlignment="0" applyProtection="0"/>
    <xf numFmtId="4" fontId="60" fillId="85" borderId="62"/>
    <xf numFmtId="4" fontId="60" fillId="0" borderId="62" applyFill="0" applyBorder="0" applyProtection="0">
      <alignment horizontal="right" vertical="center"/>
    </xf>
    <xf numFmtId="0" fontId="68" fillId="43" borderId="59" applyNumberFormat="0" applyAlignment="0" applyProtection="0"/>
    <xf numFmtId="4" fontId="60" fillId="0" borderId="62">
      <alignment horizontal="right" vertical="center"/>
    </xf>
    <xf numFmtId="0" fontId="58" fillId="86" borderId="62">
      <alignment horizontal="right" vertical="center"/>
    </xf>
    <xf numFmtId="0" fontId="60" fillId="86" borderId="65">
      <alignment horizontal="left" vertical="center" wrapText="1" indent="2"/>
    </xf>
    <xf numFmtId="0" fontId="78" fillId="93" borderId="59" applyNumberFormat="0" applyAlignment="0" applyProtection="0"/>
    <xf numFmtId="0" fontId="60" fillId="0" borderId="62">
      <alignment horizontal="right" vertical="center"/>
    </xf>
    <xf numFmtId="0" fontId="8" fillId="47" borderId="61" applyNumberFormat="0" applyFont="0" applyAlignment="0" applyProtection="0"/>
    <xf numFmtId="0" fontId="44" fillId="70" borderId="0" applyNumberFormat="0" applyBorder="0" applyAlignment="0" applyProtection="0"/>
    <xf numFmtId="4" fontId="60" fillId="85" borderId="62"/>
    <xf numFmtId="176" fontId="60" fillId="99" borderId="62" applyNumberFormat="0" applyFont="0" applyBorder="0" applyAlignment="0" applyProtection="0">
      <alignment horizontal="right" vertical="center"/>
    </xf>
    <xf numFmtId="0" fontId="62" fillId="84" borderId="62">
      <alignment horizontal="right" vertical="center"/>
    </xf>
    <xf numFmtId="4" fontId="58" fillId="86" borderId="62">
      <alignment horizontal="right" vertical="center"/>
    </xf>
    <xf numFmtId="0" fontId="60" fillId="86" borderId="65">
      <alignment horizontal="left" vertical="center" wrapText="1" indent="2"/>
    </xf>
    <xf numFmtId="4" fontId="58" fillId="86" borderId="62">
      <alignment horizontal="right" vertical="center"/>
    </xf>
    <xf numFmtId="0" fontId="17" fillId="0" borderId="60" applyNumberFormat="0" applyFill="0" applyAlignment="0" applyProtection="0"/>
    <xf numFmtId="0" fontId="67" fillId="43" borderId="59" applyNumberFormat="0" applyAlignment="0" applyProtection="0"/>
    <xf numFmtId="0" fontId="58" fillId="86" borderId="62">
      <alignment horizontal="right" vertical="center"/>
    </xf>
    <xf numFmtId="0" fontId="60" fillId="0" borderId="65">
      <alignment horizontal="left" vertical="center" wrapText="1" indent="2"/>
    </xf>
    <xf numFmtId="0" fontId="60" fillId="84" borderId="63">
      <alignment horizontal="left" vertical="center"/>
    </xf>
    <xf numFmtId="0" fontId="60" fillId="84" borderId="63">
      <alignment horizontal="left" vertical="center"/>
    </xf>
    <xf numFmtId="4" fontId="60" fillId="0" borderId="62" applyFill="0" applyBorder="0" applyProtection="0">
      <alignment horizontal="right" vertical="center"/>
    </xf>
    <xf numFmtId="0" fontId="68" fillId="43" borderId="59" applyNumberFormat="0" applyAlignment="0" applyProtection="0"/>
    <xf numFmtId="0" fontId="60" fillId="0" borderId="62" applyNumberFormat="0" applyFill="0" applyAlignment="0" applyProtection="0"/>
    <xf numFmtId="0" fontId="1" fillId="68" borderId="0" applyNumberFormat="0" applyBorder="0" applyAlignment="0" applyProtection="0"/>
    <xf numFmtId="0" fontId="60" fillId="86" borderId="65">
      <alignment horizontal="left" vertical="center" wrapText="1" indent="2"/>
    </xf>
    <xf numFmtId="0" fontId="58" fillId="86" borderId="62">
      <alignment horizontal="right" vertical="center"/>
    </xf>
    <xf numFmtId="49" fontId="59" fillId="0" borderId="62" applyNumberFormat="0" applyFill="0" applyBorder="0" applyProtection="0">
      <alignment horizontal="left" vertical="center"/>
    </xf>
    <xf numFmtId="0" fontId="64" fillId="47" borderId="61" applyNumberFormat="0" applyFont="0" applyAlignment="0" applyProtection="0"/>
    <xf numFmtId="0" fontId="58" fillId="86" borderId="64">
      <alignment horizontal="right" vertical="center"/>
    </xf>
    <xf numFmtId="0" fontId="67" fillId="43" borderId="59" applyNumberFormat="0" applyAlignment="0" applyProtection="0"/>
    <xf numFmtId="4" fontId="60" fillId="85" borderId="62"/>
    <xf numFmtId="0" fontId="58" fillId="86" borderId="64">
      <alignment horizontal="right" vertical="center"/>
    </xf>
    <xf numFmtId="0" fontId="67" fillId="43" borderId="59" applyNumberFormat="0" applyAlignment="0" applyProtection="0"/>
    <xf numFmtId="0" fontId="1" fillId="69" borderId="0" applyNumberFormat="0" applyBorder="0" applyAlignment="0" applyProtection="0"/>
    <xf numFmtId="0" fontId="64" fillId="47" borderId="61" applyNumberFormat="0" applyFont="0" applyAlignment="0" applyProtection="0"/>
    <xf numFmtId="4" fontId="60" fillId="85" borderId="62"/>
    <xf numFmtId="0" fontId="64" fillId="47" borderId="61" applyNumberFormat="0" applyFont="0" applyAlignment="0" applyProtection="0"/>
    <xf numFmtId="0" fontId="71" fillId="93" borderId="59" applyNumberFormat="0" applyAlignment="0" applyProtection="0"/>
    <xf numFmtId="0" fontId="60" fillId="0" borderId="65">
      <alignment horizontal="left" vertical="center" wrapText="1" indent="2"/>
    </xf>
    <xf numFmtId="0" fontId="60" fillId="0" borderId="62" applyNumberFormat="0" applyFill="0" applyAlignment="0" applyProtection="0"/>
    <xf numFmtId="176" fontId="60" fillId="99" borderId="62" applyNumberFormat="0" applyFont="0" applyBorder="0" applyAlignment="0" applyProtection="0">
      <alignment horizontal="right" vertical="center"/>
    </xf>
    <xf numFmtId="0" fontId="68" fillId="43" borderId="59" applyNumberFormat="0" applyAlignment="0" applyProtection="0"/>
    <xf numFmtId="0" fontId="17" fillId="0" borderId="60" applyNumberFormat="0" applyFill="0" applyAlignment="0" applyProtection="0"/>
    <xf numFmtId="0" fontId="58" fillId="86" borderId="64">
      <alignment horizontal="right" vertical="center"/>
    </xf>
    <xf numFmtId="4" fontId="58" fillId="86" borderId="64">
      <alignment horizontal="right" vertical="center"/>
    </xf>
    <xf numFmtId="0" fontId="64" fillId="47" borderId="61" applyNumberFormat="0" applyFont="0" applyAlignment="0" applyProtection="0"/>
    <xf numFmtId="0" fontId="64" fillId="47" borderId="61" applyNumberFormat="0" applyFont="0" applyAlignment="0" applyProtection="0"/>
    <xf numFmtId="0" fontId="40" fillId="56" borderId="17" applyNumberFormat="0" applyAlignment="0" applyProtection="0"/>
    <xf numFmtId="0" fontId="58" fillId="86" borderId="62">
      <alignment horizontal="right" vertical="center"/>
    </xf>
    <xf numFmtId="4" fontId="58" fillId="84" borderId="62">
      <alignment horizontal="right" vertical="center"/>
    </xf>
    <xf numFmtId="49" fontId="59" fillId="0" borderId="62" applyNumberFormat="0" applyFill="0" applyBorder="0" applyProtection="0">
      <alignment horizontal="left" vertical="center"/>
    </xf>
    <xf numFmtId="0" fontId="64" fillId="47" borderId="61" applyNumberFormat="0" applyFont="0" applyAlignment="0" applyProtection="0"/>
    <xf numFmtId="0" fontId="17" fillId="0" borderId="60" applyNumberFormat="0" applyFill="0" applyAlignment="0" applyProtection="0"/>
    <xf numFmtId="0" fontId="60" fillId="86" borderId="65">
      <alignment horizontal="left" vertical="center" wrapText="1" indent="2"/>
    </xf>
    <xf numFmtId="0" fontId="44" fillId="78" borderId="0" applyNumberFormat="0" applyBorder="0" applyAlignment="0" applyProtection="0"/>
    <xf numFmtId="0" fontId="60" fillId="0" borderId="62">
      <alignment horizontal="right" vertical="center"/>
    </xf>
    <xf numFmtId="0" fontId="8" fillId="47" borderId="61" applyNumberFormat="0" applyFont="0" applyAlignment="0" applyProtection="0"/>
    <xf numFmtId="0" fontId="78" fillId="93" borderId="59" applyNumberFormat="0" applyAlignment="0" applyProtection="0"/>
    <xf numFmtId="0" fontId="85" fillId="0" borderId="60" applyNumberFormat="0" applyFill="0" applyAlignment="0" applyProtection="0"/>
    <xf numFmtId="0" fontId="58" fillId="86" borderId="63">
      <alignment horizontal="right" vertical="center"/>
    </xf>
    <xf numFmtId="0" fontId="85" fillId="0" borderId="60" applyNumberFormat="0" applyFill="0" applyAlignment="0" applyProtection="0"/>
    <xf numFmtId="4" fontId="60" fillId="0" borderId="62" applyFill="0" applyBorder="0" applyProtection="0">
      <alignment horizontal="right" vertical="center"/>
    </xf>
    <xf numFmtId="0" fontId="60" fillId="84" borderId="63">
      <alignment horizontal="left" vertical="center"/>
    </xf>
    <xf numFmtId="0" fontId="62" fillId="84" borderId="62">
      <alignment horizontal="right" vertical="center"/>
    </xf>
    <xf numFmtId="0" fontId="8" fillId="47" borderId="61" applyNumberFormat="0" applyFont="0" applyAlignment="0" applyProtection="0"/>
    <xf numFmtId="0" fontId="40" fillId="56" borderId="17" applyNumberFormat="0" applyAlignment="0" applyProtection="0"/>
    <xf numFmtId="0" fontId="60" fillId="85" borderId="62"/>
    <xf numFmtId="0" fontId="44" fillId="74" borderId="0" applyNumberFormat="0" applyBorder="0" applyAlignment="0" applyProtection="0"/>
    <xf numFmtId="4" fontId="58" fillId="86" borderId="62">
      <alignment horizontal="right" vertical="center"/>
    </xf>
    <xf numFmtId="0" fontId="71" fillId="93" borderId="59" applyNumberFormat="0" applyAlignment="0" applyProtection="0"/>
    <xf numFmtId="4" fontId="58" fillId="86" borderId="64">
      <alignment horizontal="right" vertical="center"/>
    </xf>
    <xf numFmtId="4" fontId="58" fillId="86" borderId="62">
      <alignment horizontal="right" vertical="center"/>
    </xf>
    <xf numFmtId="0" fontId="85" fillId="0" borderId="60" applyNumberFormat="0" applyFill="0" applyAlignment="0" applyProtection="0"/>
    <xf numFmtId="0" fontId="68" fillId="43" borderId="59" applyNumberFormat="0" applyAlignment="0" applyProtection="0"/>
    <xf numFmtId="4" fontId="58" fillId="86" borderId="62">
      <alignment horizontal="right" vertical="center"/>
    </xf>
    <xf numFmtId="0" fontId="60" fillId="86" borderId="65">
      <alignment horizontal="left" vertical="center" wrapText="1" indent="2"/>
    </xf>
    <xf numFmtId="0" fontId="85" fillId="0" borderId="60" applyNumberFormat="0" applyFill="0" applyAlignment="0" applyProtection="0"/>
    <xf numFmtId="0" fontId="60" fillId="0" borderId="65">
      <alignment horizontal="left" vertical="center" wrapText="1" indent="2"/>
    </xf>
    <xf numFmtId="0" fontId="58" fillId="86" borderId="62">
      <alignment horizontal="right" vertical="center"/>
    </xf>
    <xf numFmtId="49" fontId="60" fillId="0" borderId="62" applyNumberFormat="0" applyFont="0" applyFill="0" applyBorder="0" applyProtection="0">
      <alignment horizontal="left" vertical="center" indent="2"/>
    </xf>
    <xf numFmtId="0" fontId="58" fillId="84" borderId="62">
      <alignment horizontal="right" vertical="center"/>
    </xf>
    <xf numFmtId="4" fontId="62" fillId="84" borderId="62">
      <alignment horizontal="right" vertical="center"/>
    </xf>
    <xf numFmtId="176" fontId="60" fillId="99" borderId="62" applyNumberFormat="0" applyFont="0" applyBorder="0" applyAlignment="0" applyProtection="0">
      <alignment horizontal="right" vertical="center"/>
    </xf>
    <xf numFmtId="49" fontId="60" fillId="0" borderId="62" applyNumberFormat="0" applyFont="0" applyFill="0" applyBorder="0" applyProtection="0">
      <alignment horizontal="left" vertical="center" indent="2"/>
    </xf>
    <xf numFmtId="0" fontId="23" fillId="43" borderId="58" applyNumberFormat="0" applyAlignment="0" applyProtection="0"/>
    <xf numFmtId="0" fontId="85" fillId="0" borderId="60" applyNumberFormat="0" applyFill="0" applyAlignment="0" applyProtection="0"/>
    <xf numFmtId="0" fontId="1" fillId="68" borderId="0" applyNumberFormat="0" applyBorder="0" applyAlignment="0" applyProtection="0"/>
    <xf numFmtId="0" fontId="68" fillId="43" borderId="59" applyNumberFormat="0" applyAlignment="0" applyProtection="0"/>
    <xf numFmtId="0" fontId="67" fillId="43" borderId="59" applyNumberFormat="0" applyAlignment="0" applyProtection="0"/>
    <xf numFmtId="0" fontId="23" fillId="43" borderId="58" applyNumberFormat="0" applyAlignment="0" applyProtection="0"/>
    <xf numFmtId="0" fontId="62" fillId="84" borderId="62">
      <alignment horizontal="right" vertical="center"/>
    </xf>
    <xf numFmtId="0" fontId="58" fillId="86" borderId="64">
      <alignment horizontal="right" vertical="center"/>
    </xf>
    <xf numFmtId="4" fontId="58" fillId="86" borderId="63">
      <alignment horizontal="right" vertical="center"/>
    </xf>
    <xf numFmtId="0" fontId="78" fillId="93" borderId="59" applyNumberFormat="0" applyAlignment="0" applyProtection="0"/>
    <xf numFmtId="0" fontId="82" fillId="43" borderId="58" applyNumberFormat="0" applyAlignment="0" applyProtection="0"/>
    <xf numFmtId="0" fontId="58" fillId="86" borderId="63">
      <alignment horizontal="right" vertical="center"/>
    </xf>
    <xf numFmtId="0" fontId="85" fillId="0" borderId="60" applyNumberFormat="0" applyFill="0" applyAlignment="0" applyProtection="0"/>
    <xf numFmtId="0" fontId="58" fillId="84" borderId="62">
      <alignment horizontal="right" vertical="center"/>
    </xf>
    <xf numFmtId="4" fontId="58" fillId="86" borderId="62">
      <alignment horizontal="right" vertical="center"/>
    </xf>
    <xf numFmtId="0" fontId="44" fillId="62" borderId="0" applyNumberFormat="0" applyBorder="0" applyAlignment="0" applyProtection="0"/>
    <xf numFmtId="49" fontId="60" fillId="0" borderId="62" applyNumberFormat="0" applyFont="0" applyFill="0" applyBorder="0" applyProtection="0">
      <alignment horizontal="left" vertical="center" indent="2"/>
    </xf>
    <xf numFmtId="0" fontId="60" fillId="0" borderId="62" applyNumberFormat="0" applyFill="0" applyAlignment="0" applyProtection="0"/>
    <xf numFmtId="0" fontId="85" fillId="0" borderId="60" applyNumberFormat="0" applyFill="0" applyAlignment="0" applyProtection="0"/>
    <xf numFmtId="0" fontId="1" fillId="72" borderId="0" applyNumberFormat="0" applyBorder="0" applyAlignment="0" applyProtection="0"/>
    <xf numFmtId="0" fontId="60" fillId="0" borderId="65">
      <alignment horizontal="left" vertical="center" wrapText="1" indent="2"/>
    </xf>
    <xf numFmtId="0" fontId="8" fillId="47" borderId="61" applyNumberFormat="0" applyFont="0" applyAlignment="0" applyProtection="0"/>
    <xf numFmtId="0" fontId="85" fillId="0" borderId="60" applyNumberFormat="0" applyFill="0" applyAlignment="0" applyProtection="0"/>
    <xf numFmtId="0" fontId="43" fillId="0" borderId="0" applyNumberFormat="0" applyFill="0" applyBorder="0" applyAlignment="0" applyProtection="0"/>
    <xf numFmtId="4" fontId="60" fillId="0" borderId="62">
      <alignment horizontal="right" vertical="center"/>
    </xf>
    <xf numFmtId="0" fontId="78" fillId="93" borderId="59" applyNumberFormat="0" applyAlignment="0" applyProtection="0"/>
    <xf numFmtId="0" fontId="85" fillId="0" borderId="60" applyNumberFormat="0" applyFill="0" applyAlignment="0" applyProtection="0"/>
    <xf numFmtId="0" fontId="64" fillId="47" borderId="61" applyNumberFormat="0" applyFont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44" fillId="62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22" applyNumberFormat="0" applyFill="0" applyAlignment="0" applyProtection="0"/>
    <xf numFmtId="0" fontId="43" fillId="0" borderId="0" applyNumberFormat="0" applyFill="0" applyBorder="0" applyAlignment="0" applyProtection="0"/>
    <xf numFmtId="4" fontId="58" fillId="86" borderId="64">
      <alignment horizontal="right" vertical="center"/>
    </xf>
    <xf numFmtId="0" fontId="60" fillId="84" borderId="63">
      <alignment horizontal="left" vertical="center"/>
    </xf>
    <xf numFmtId="0" fontId="40" fillId="56" borderId="17" applyNumberFormat="0" applyAlignment="0" applyProtection="0"/>
    <xf numFmtId="0" fontId="39" fillId="56" borderId="18" applyNumberFormat="0" applyAlignment="0" applyProtection="0"/>
    <xf numFmtId="0" fontId="17" fillId="0" borderId="60" applyNumberFormat="0" applyFill="0" applyAlignment="0" applyProtection="0"/>
    <xf numFmtId="0" fontId="78" fillId="93" borderId="59" applyNumberFormat="0" applyAlignment="0" applyProtection="0"/>
    <xf numFmtId="0" fontId="58" fillId="86" borderId="62">
      <alignment horizontal="right" vertical="center"/>
    </xf>
    <xf numFmtId="0" fontId="17" fillId="0" borderId="60" applyNumberFormat="0" applyFill="0" applyAlignment="0" applyProtection="0"/>
    <xf numFmtId="0" fontId="82" fillId="43" borderId="58" applyNumberFormat="0" applyAlignment="0" applyProtection="0"/>
    <xf numFmtId="0" fontId="58" fillId="86" borderId="62">
      <alignment horizontal="right" vertical="center"/>
    </xf>
    <xf numFmtId="0" fontId="8" fillId="47" borderId="61" applyNumberFormat="0" applyFont="0" applyAlignment="0" applyProtection="0"/>
    <xf numFmtId="4" fontId="60" fillId="0" borderId="62">
      <alignment horizontal="right" vertical="center"/>
    </xf>
    <xf numFmtId="4" fontId="58" fillId="84" borderId="62">
      <alignment horizontal="right" vertical="center"/>
    </xf>
    <xf numFmtId="0" fontId="60" fillId="0" borderId="65">
      <alignment horizontal="left" vertical="center" wrapText="1" indent="2"/>
    </xf>
    <xf numFmtId="49" fontId="60" fillId="0" borderId="62" applyNumberFormat="0" applyFont="0" applyFill="0" applyBorder="0" applyProtection="0">
      <alignment horizontal="left" vertical="center" indent="2"/>
    </xf>
    <xf numFmtId="0" fontId="78" fillId="93" borderId="59" applyNumberFormat="0" applyAlignment="0" applyProtection="0"/>
    <xf numFmtId="4" fontId="58" fillId="86" borderId="64">
      <alignment horizontal="right" vertical="center"/>
    </xf>
    <xf numFmtId="0" fontId="64" fillId="47" borderId="61" applyNumberFormat="0" applyFont="0" applyAlignment="0" applyProtection="0"/>
    <xf numFmtId="49" fontId="60" fillId="0" borderId="63" applyNumberFormat="0" applyFont="0" applyFill="0" applyBorder="0" applyProtection="0">
      <alignment horizontal="left" vertical="center" indent="5"/>
    </xf>
    <xf numFmtId="0" fontId="60" fillId="0" borderId="65">
      <alignment horizontal="left" vertical="center" wrapText="1" indent="2"/>
    </xf>
    <xf numFmtId="0" fontId="60" fillId="85" borderId="62"/>
    <xf numFmtId="0" fontId="78" fillId="93" borderId="59" applyNumberFormat="0" applyAlignment="0" applyProtection="0"/>
    <xf numFmtId="4" fontId="58" fillId="84" borderId="62">
      <alignment horizontal="right" vertical="center"/>
    </xf>
    <xf numFmtId="0" fontId="60" fillId="86" borderId="65">
      <alignment horizontal="left" vertical="center" wrapText="1" indent="2"/>
    </xf>
    <xf numFmtId="4" fontId="60" fillId="0" borderId="62" applyFill="0" applyBorder="0" applyProtection="0">
      <alignment horizontal="right" vertical="center"/>
    </xf>
    <xf numFmtId="0" fontId="23" fillId="43" borderId="58" applyNumberFormat="0" applyAlignment="0" applyProtection="0"/>
    <xf numFmtId="0" fontId="67" fillId="43" borderId="59" applyNumberFormat="0" applyAlignment="0" applyProtection="0"/>
    <xf numFmtId="0" fontId="82" fillId="43" borderId="58" applyNumberFormat="0" applyAlignment="0" applyProtection="0"/>
    <xf numFmtId="0" fontId="60" fillId="0" borderId="65">
      <alignment horizontal="left" vertical="center" wrapText="1" indent="2"/>
    </xf>
    <xf numFmtId="0" fontId="60" fillId="86" borderId="65">
      <alignment horizontal="left" vertical="center" wrapText="1" indent="2"/>
    </xf>
    <xf numFmtId="4" fontId="60" fillId="0" borderId="62">
      <alignment horizontal="right" vertical="center"/>
    </xf>
    <xf numFmtId="0" fontId="68" fillId="43" borderId="59" applyNumberFormat="0" applyAlignment="0" applyProtection="0"/>
    <xf numFmtId="0" fontId="71" fillId="93" borderId="59" applyNumberFormat="0" applyAlignment="0" applyProtection="0"/>
    <xf numFmtId="4" fontId="58" fillId="86" borderId="62">
      <alignment horizontal="right" vertical="center"/>
    </xf>
    <xf numFmtId="0" fontId="60" fillId="85" borderId="62"/>
    <xf numFmtId="0" fontId="67" fillId="43" borderId="59" applyNumberFormat="0" applyAlignment="0" applyProtection="0"/>
    <xf numFmtId="0" fontId="58" fillId="86" borderId="62">
      <alignment horizontal="right" vertical="center"/>
    </xf>
    <xf numFmtId="0" fontId="58" fillId="86" borderId="64">
      <alignment horizontal="right" vertical="center"/>
    </xf>
    <xf numFmtId="0" fontId="58" fillId="86" borderId="64">
      <alignment horizontal="right" vertical="center"/>
    </xf>
    <xf numFmtId="0" fontId="60" fillId="0" borderId="65">
      <alignment horizontal="left" vertical="center" wrapText="1" indent="2"/>
    </xf>
    <xf numFmtId="4" fontId="60" fillId="0" borderId="62" applyFill="0" applyBorder="0" applyProtection="0">
      <alignment horizontal="right" vertical="center"/>
    </xf>
    <xf numFmtId="49" fontId="60" fillId="0" borderId="63" applyNumberFormat="0" applyFont="0" applyFill="0" applyBorder="0" applyProtection="0">
      <alignment horizontal="left" vertical="center" indent="5"/>
    </xf>
    <xf numFmtId="0" fontId="60" fillId="85" borderId="62"/>
    <xf numFmtId="4" fontId="58" fillId="86" borderId="63">
      <alignment horizontal="right" vertical="center"/>
    </xf>
    <xf numFmtId="0" fontId="17" fillId="0" borderId="60" applyNumberFormat="0" applyFill="0" applyAlignment="0" applyProtection="0"/>
    <xf numFmtId="0" fontId="58" fillId="86" borderId="63">
      <alignment horizontal="right" vertical="center"/>
    </xf>
    <xf numFmtId="0" fontId="85" fillId="0" borderId="60" applyNumberFormat="0" applyFill="0" applyAlignment="0" applyProtection="0"/>
    <xf numFmtId="4" fontId="60" fillId="85" borderId="62"/>
    <xf numFmtId="0" fontId="82" fillId="43" borderId="58" applyNumberFormat="0" applyAlignment="0" applyProtection="0"/>
    <xf numFmtId="0" fontId="64" fillId="47" borderId="61" applyNumberFormat="0" applyFont="0" applyAlignment="0" applyProtection="0"/>
    <xf numFmtId="0" fontId="68" fillId="43" borderId="59" applyNumberFormat="0" applyAlignment="0" applyProtection="0"/>
    <xf numFmtId="0" fontId="60" fillId="0" borderId="65">
      <alignment horizontal="left" vertical="center" wrapText="1" indent="2"/>
    </xf>
    <xf numFmtId="176" fontId="60" fillId="99" borderId="62" applyNumberFormat="0" applyFont="0" applyBorder="0" applyAlignment="0" applyProtection="0">
      <alignment horizontal="right" vertical="center"/>
    </xf>
    <xf numFmtId="0" fontId="78" fillId="93" borderId="59" applyNumberFormat="0" applyAlignment="0" applyProtection="0"/>
    <xf numFmtId="0" fontId="85" fillId="0" borderId="60" applyNumberFormat="0" applyFill="0" applyAlignment="0" applyProtection="0"/>
    <xf numFmtId="0" fontId="58" fillId="84" borderId="62">
      <alignment horizontal="right" vertical="center"/>
    </xf>
    <xf numFmtId="0" fontId="60" fillId="85" borderId="62"/>
    <xf numFmtId="4" fontId="60" fillId="85" borderId="62"/>
    <xf numFmtId="176" fontId="60" fillId="99" borderId="62" applyNumberFormat="0" applyFont="0" applyBorder="0" applyAlignment="0" applyProtection="0">
      <alignment horizontal="right" vertical="center"/>
    </xf>
    <xf numFmtId="49" fontId="59" fillId="0" borderId="62" applyNumberFormat="0" applyFill="0" applyBorder="0" applyProtection="0">
      <alignment horizontal="left" vertical="center"/>
    </xf>
    <xf numFmtId="4" fontId="60" fillId="0" borderId="62">
      <alignment horizontal="right" vertical="center"/>
    </xf>
    <xf numFmtId="0" fontId="71" fillId="93" borderId="59" applyNumberFormat="0" applyAlignment="0" applyProtection="0"/>
    <xf numFmtId="4" fontId="58" fillId="86" borderId="62">
      <alignment horizontal="right" vertical="center"/>
    </xf>
    <xf numFmtId="0" fontId="58" fillId="86" borderId="62">
      <alignment horizontal="right" vertical="center"/>
    </xf>
    <xf numFmtId="4" fontId="62" fillId="84" borderId="62">
      <alignment horizontal="right" vertical="center"/>
    </xf>
    <xf numFmtId="4" fontId="58" fillId="84" borderId="62">
      <alignment horizontal="right" vertical="center"/>
    </xf>
    <xf numFmtId="0" fontId="58" fillId="84" borderId="62">
      <alignment horizontal="right" vertical="center"/>
    </xf>
    <xf numFmtId="0" fontId="17" fillId="0" borderId="60" applyNumberFormat="0" applyFill="0" applyAlignment="0" applyProtection="0"/>
    <xf numFmtId="0" fontId="67" fillId="43" borderId="59" applyNumberFormat="0" applyAlignment="0" applyProtection="0"/>
    <xf numFmtId="0" fontId="23" fillId="43" borderId="58" applyNumberFormat="0" applyAlignment="0" applyProtection="0"/>
    <xf numFmtId="0" fontId="85" fillId="0" borderId="60" applyNumberFormat="0" applyFill="0" applyAlignment="0" applyProtection="0"/>
    <xf numFmtId="0" fontId="82" fillId="43" borderId="58" applyNumberFormat="0" applyAlignment="0" applyProtection="0"/>
    <xf numFmtId="0" fontId="82" fillId="43" borderId="70" applyNumberFormat="0" applyAlignment="0" applyProtection="0"/>
    <xf numFmtId="4" fontId="60" fillId="0" borderId="74" applyFill="0" applyBorder="0" applyProtection="0">
      <alignment horizontal="right" vertical="center"/>
    </xf>
    <xf numFmtId="0" fontId="85" fillId="0" borderId="60" applyNumberFormat="0" applyFill="0" applyAlignment="0" applyProtection="0"/>
    <xf numFmtId="0" fontId="64" fillId="47" borderId="61" applyNumberFormat="0" applyFont="0" applyAlignment="0" applyProtection="0"/>
    <xf numFmtId="0" fontId="68" fillId="43" borderId="59" applyNumberFormat="0" applyAlignment="0" applyProtection="0"/>
    <xf numFmtId="0" fontId="82" fillId="43" borderId="58" applyNumberFormat="0" applyAlignment="0" applyProtection="0"/>
    <xf numFmtId="0" fontId="64" fillId="47" borderId="61" applyNumberFormat="0" applyFont="0" applyAlignment="0" applyProtection="0"/>
    <xf numFmtId="0" fontId="17" fillId="0" borderId="60" applyNumberFormat="0" applyFill="0" applyAlignment="0" applyProtection="0"/>
    <xf numFmtId="0" fontId="68" fillId="43" borderId="59" applyNumberFormat="0" applyAlignment="0" applyProtection="0"/>
    <xf numFmtId="0" fontId="67" fillId="43" borderId="59" applyNumberFormat="0" applyAlignment="0" applyProtection="0"/>
    <xf numFmtId="0" fontId="60" fillId="0" borderId="65">
      <alignment horizontal="left" vertical="center" wrapText="1" indent="2"/>
    </xf>
    <xf numFmtId="0" fontId="60" fillId="86" borderId="65">
      <alignment horizontal="left" vertical="center" wrapText="1" indent="2"/>
    </xf>
    <xf numFmtId="0" fontId="60" fillId="86" borderId="65">
      <alignment horizontal="left" vertical="center" wrapText="1" indent="2"/>
    </xf>
    <xf numFmtId="0" fontId="67" fillId="43" borderId="59" applyNumberFormat="0" applyAlignment="0" applyProtection="0"/>
    <xf numFmtId="0" fontId="78" fillId="93" borderId="59" applyNumberFormat="0" applyAlignment="0" applyProtection="0"/>
    <xf numFmtId="4" fontId="58" fillId="84" borderId="62">
      <alignment horizontal="right" vertical="center"/>
    </xf>
    <xf numFmtId="49" fontId="60" fillId="0" borderId="63" applyNumberFormat="0" applyFont="0" applyFill="0" applyBorder="0" applyProtection="0">
      <alignment horizontal="left" vertical="center" indent="5"/>
    </xf>
    <xf numFmtId="0" fontId="60" fillId="86" borderId="65">
      <alignment horizontal="left" vertical="center" wrapText="1" indent="2"/>
    </xf>
    <xf numFmtId="4" fontId="58" fillId="86" borderId="63">
      <alignment horizontal="right" vertical="center"/>
    </xf>
    <xf numFmtId="0" fontId="64" fillId="47" borderId="61" applyNumberFormat="0" applyFont="0" applyAlignment="0" applyProtection="0"/>
    <xf numFmtId="4" fontId="60" fillId="85" borderId="62"/>
    <xf numFmtId="0" fontId="85" fillId="0" borderId="60" applyNumberFormat="0" applyFill="0" applyAlignment="0" applyProtection="0"/>
    <xf numFmtId="0" fontId="68" fillId="43" borderId="59" applyNumberFormat="0" applyAlignment="0" applyProtection="0"/>
    <xf numFmtId="0" fontId="60" fillId="86" borderId="65">
      <alignment horizontal="left" vertical="center" wrapText="1" indent="2"/>
    </xf>
    <xf numFmtId="0" fontId="58" fillId="86" borderId="62">
      <alignment horizontal="right" vertical="center"/>
    </xf>
    <xf numFmtId="0" fontId="58" fillId="86" borderId="63">
      <alignment horizontal="right" vertical="center"/>
    </xf>
    <xf numFmtId="0" fontId="23" fillId="43" borderId="58" applyNumberFormat="0" applyAlignment="0" applyProtection="0"/>
    <xf numFmtId="0" fontId="78" fillId="93" borderId="59" applyNumberFormat="0" applyAlignment="0" applyProtection="0"/>
    <xf numFmtId="49" fontId="60" fillId="0" borderId="62" applyNumberFormat="0" applyFont="0" applyFill="0" applyBorder="0" applyProtection="0">
      <alignment horizontal="left" vertical="center" indent="2"/>
    </xf>
    <xf numFmtId="0" fontId="58" fillId="84" borderId="62">
      <alignment horizontal="right" vertical="center"/>
    </xf>
    <xf numFmtId="0" fontId="62" fillId="84" borderId="62">
      <alignment horizontal="right" vertical="center"/>
    </xf>
    <xf numFmtId="4" fontId="58" fillId="86" borderId="62">
      <alignment horizontal="right" vertical="center"/>
    </xf>
    <xf numFmtId="4" fontId="62" fillId="84" borderId="74">
      <alignment horizontal="right" vertical="center"/>
    </xf>
    <xf numFmtId="0" fontId="85" fillId="0" borderId="72" applyNumberFormat="0" applyFill="0" applyAlignment="0" applyProtection="0"/>
    <xf numFmtId="4" fontId="58" fillId="86" borderId="76">
      <alignment horizontal="right" vertical="center"/>
    </xf>
    <xf numFmtId="0" fontId="78" fillId="93" borderId="71" applyNumberFormat="0" applyAlignment="0" applyProtection="0"/>
    <xf numFmtId="0" fontId="82" fillId="43" borderId="70" applyNumberFormat="0" applyAlignment="0" applyProtection="0"/>
    <xf numFmtId="4" fontId="58" fillId="86" borderId="74">
      <alignment horizontal="right" vertical="center"/>
    </xf>
    <xf numFmtId="0" fontId="71" fillId="93" borderId="71" applyNumberFormat="0" applyAlignment="0" applyProtection="0"/>
    <xf numFmtId="0" fontId="58" fillId="86" borderId="74">
      <alignment horizontal="right" vertical="center"/>
    </xf>
    <xf numFmtId="0" fontId="60" fillId="0" borderId="65">
      <alignment horizontal="left" vertical="center" wrapText="1" indent="2"/>
    </xf>
    <xf numFmtId="0" fontId="58" fillId="84" borderId="74">
      <alignment horizontal="right" vertical="center"/>
    </xf>
    <xf numFmtId="0" fontId="78" fillId="93" borderId="71" applyNumberFormat="0" applyAlignment="0" applyProtection="0"/>
    <xf numFmtId="0" fontId="71" fillId="93" borderId="59" applyNumberFormat="0" applyAlignment="0" applyProtection="0"/>
    <xf numFmtId="0" fontId="78" fillId="93" borderId="71" applyNumberFormat="0" applyAlignment="0" applyProtection="0"/>
    <xf numFmtId="4" fontId="60" fillId="0" borderId="74">
      <alignment horizontal="right" vertical="center"/>
    </xf>
    <xf numFmtId="0" fontId="17" fillId="0" borderId="72" applyNumberFormat="0" applyFill="0" applyAlignment="0" applyProtection="0"/>
    <xf numFmtId="0" fontId="1" fillId="65" borderId="0" applyNumberFormat="0" applyBorder="0" applyAlignment="0" applyProtection="0"/>
    <xf numFmtId="0" fontId="17" fillId="0" borderId="60" applyNumberFormat="0" applyFill="0" applyAlignment="0" applyProtection="0"/>
    <xf numFmtId="0" fontId="23" fillId="43" borderId="58" applyNumberFormat="0" applyAlignment="0" applyProtection="0"/>
    <xf numFmtId="0" fontId="1" fillId="76" borderId="0" applyNumberFormat="0" applyBorder="0" applyAlignment="0" applyProtection="0"/>
    <xf numFmtId="0" fontId="67" fillId="43" borderId="71" applyNumberFormat="0" applyAlignment="0" applyProtection="0"/>
    <xf numFmtId="0" fontId="17" fillId="0" borderId="72" applyNumberFormat="0" applyFill="0" applyAlignment="0" applyProtection="0"/>
    <xf numFmtId="0" fontId="64" fillId="47" borderId="73" applyNumberFormat="0" applyFont="0" applyAlignment="0" applyProtection="0"/>
    <xf numFmtId="4" fontId="60" fillId="85" borderId="74"/>
    <xf numFmtId="0" fontId="82" fillId="43" borderId="70" applyNumberFormat="0" applyAlignment="0" applyProtection="0"/>
    <xf numFmtId="49" fontId="59" fillId="0" borderId="62" applyNumberFormat="0" applyFill="0" applyBorder="0" applyProtection="0">
      <alignment horizontal="left" vertical="center"/>
    </xf>
    <xf numFmtId="4" fontId="60" fillId="0" borderId="62" applyFill="0" applyBorder="0" applyProtection="0">
      <alignment horizontal="right" vertical="center"/>
    </xf>
    <xf numFmtId="0" fontId="64" fillId="47" borderId="73" applyNumberFormat="0" applyFont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49" fontId="60" fillId="0" borderId="74" applyNumberFormat="0" applyFont="0" applyFill="0" applyBorder="0" applyProtection="0">
      <alignment horizontal="left" vertical="center" indent="2"/>
    </xf>
    <xf numFmtId="0" fontId="71" fillId="93" borderId="71" applyNumberFormat="0" applyAlignment="0" applyProtection="0"/>
    <xf numFmtId="49" fontId="60" fillId="0" borderId="63" applyNumberFormat="0" applyFont="0" applyFill="0" applyBorder="0" applyProtection="0">
      <alignment horizontal="left" vertical="center" indent="5"/>
    </xf>
    <xf numFmtId="49" fontId="60" fillId="0" borderId="62" applyNumberFormat="0" applyFont="0" applyFill="0" applyBorder="0" applyProtection="0">
      <alignment horizontal="left" vertical="center" indent="2"/>
    </xf>
    <xf numFmtId="0" fontId="67" fillId="43" borderId="71" applyNumberFormat="0" applyAlignment="0" applyProtection="0"/>
    <xf numFmtId="0" fontId="60" fillId="86" borderId="77">
      <alignment horizontal="left" vertical="center" wrapText="1" indent="2"/>
    </xf>
    <xf numFmtId="0" fontId="60" fillId="86" borderId="77">
      <alignment horizontal="left" vertical="center" wrapText="1" indent="2"/>
    </xf>
    <xf numFmtId="176" fontId="60" fillId="99" borderId="74" applyNumberFormat="0" applyFont="0" applyBorder="0" applyAlignment="0" applyProtection="0">
      <alignment horizontal="right" vertical="center"/>
    </xf>
    <xf numFmtId="4" fontId="58" fillId="86" borderId="74">
      <alignment horizontal="right" vertical="center"/>
    </xf>
    <xf numFmtId="49" fontId="59" fillId="0" borderId="74" applyNumberFormat="0" applyFill="0" applyBorder="0" applyProtection="0">
      <alignment horizontal="left" vertical="center"/>
    </xf>
    <xf numFmtId="0" fontId="85" fillId="0" borderId="72" applyNumberFormat="0" applyFill="0" applyAlignment="0" applyProtection="0"/>
    <xf numFmtId="0" fontId="60" fillId="0" borderId="77">
      <alignment horizontal="left" vertical="center" wrapText="1" indent="2"/>
    </xf>
    <xf numFmtId="0" fontId="85" fillId="0" borderId="72" applyNumberFormat="0" applyFill="0" applyAlignment="0" applyProtection="0"/>
    <xf numFmtId="0" fontId="85" fillId="0" borderId="72" applyNumberFormat="0" applyFill="0" applyAlignment="0" applyProtection="0"/>
    <xf numFmtId="0" fontId="60" fillId="86" borderId="77">
      <alignment horizontal="left" vertical="center" wrapText="1" indent="2"/>
    </xf>
    <xf numFmtId="49" fontId="59" fillId="0" borderId="74" applyNumberFormat="0" applyFill="0" applyBorder="0" applyProtection="0">
      <alignment horizontal="left" vertical="center"/>
    </xf>
    <xf numFmtId="4" fontId="60" fillId="0" borderId="74" applyFill="0" applyBorder="0" applyProtection="0">
      <alignment horizontal="right" vertical="center"/>
    </xf>
    <xf numFmtId="0" fontId="8" fillId="47" borderId="73" applyNumberFormat="0" applyFont="0" applyAlignment="0" applyProtection="0"/>
    <xf numFmtId="4" fontId="58" fillId="84" borderId="74">
      <alignment horizontal="right" vertical="center"/>
    </xf>
    <xf numFmtId="0" fontId="71" fillId="93" borderId="71" applyNumberFormat="0" applyAlignment="0" applyProtection="0"/>
    <xf numFmtId="4" fontId="60" fillId="85" borderId="74"/>
    <xf numFmtId="0" fontId="67" fillId="43" borderId="71" applyNumberFormat="0" applyAlignment="0" applyProtection="0"/>
    <xf numFmtId="0" fontId="67" fillId="43" borderId="71" applyNumberFormat="0" applyAlignment="0" applyProtection="0"/>
    <xf numFmtId="4" fontId="60" fillId="0" borderId="74" applyFill="0" applyBorder="0" applyProtection="0">
      <alignment horizontal="right" vertical="center"/>
    </xf>
    <xf numFmtId="4" fontId="58" fillId="84" borderId="74">
      <alignment horizontal="right" vertical="center"/>
    </xf>
    <xf numFmtId="0" fontId="60" fillId="0" borderId="77">
      <alignment horizontal="left" vertical="center" wrapText="1" indent="2"/>
    </xf>
    <xf numFmtId="49" fontId="59" fillId="0" borderId="74" applyNumberFormat="0" applyFill="0" applyBorder="0" applyProtection="0">
      <alignment horizontal="left" vertical="center"/>
    </xf>
    <xf numFmtId="4" fontId="58" fillId="86" borderId="74">
      <alignment horizontal="right" vertical="center"/>
    </xf>
    <xf numFmtId="0" fontId="64" fillId="47" borderId="73" applyNumberFormat="0" applyFont="0" applyAlignment="0" applyProtection="0"/>
    <xf numFmtId="4" fontId="58" fillId="86" borderId="76">
      <alignment horizontal="right" vertical="center"/>
    </xf>
    <xf numFmtId="49" fontId="60" fillId="0" borderId="75" applyNumberFormat="0" applyFont="0" applyFill="0" applyBorder="0" applyProtection="0">
      <alignment horizontal="left" vertical="center" indent="5"/>
    </xf>
    <xf numFmtId="0" fontId="60" fillId="85" borderId="74"/>
    <xf numFmtId="0" fontId="62" fillId="84" borderId="74">
      <alignment horizontal="right" vertical="center"/>
    </xf>
    <xf numFmtId="4" fontId="60" fillId="0" borderId="74">
      <alignment horizontal="right" vertical="center"/>
    </xf>
    <xf numFmtId="0" fontId="64" fillId="47" borderId="73" applyNumberFormat="0" applyFont="0" applyAlignment="0" applyProtection="0"/>
    <xf numFmtId="4" fontId="58" fillId="86" borderId="74">
      <alignment horizontal="right" vertical="center"/>
    </xf>
    <xf numFmtId="4" fontId="58" fillId="84" borderId="74">
      <alignment horizontal="right" vertical="center"/>
    </xf>
    <xf numFmtId="0" fontId="23" fillId="43" borderId="70" applyNumberFormat="0" applyAlignment="0" applyProtection="0"/>
    <xf numFmtId="0" fontId="58" fillId="86" borderId="76">
      <alignment horizontal="right" vertical="center"/>
    </xf>
    <xf numFmtId="0" fontId="60" fillId="84" borderId="75">
      <alignment horizontal="left" vertical="center"/>
    </xf>
    <xf numFmtId="0" fontId="62" fillId="84" borderId="74">
      <alignment horizontal="right" vertical="center"/>
    </xf>
    <xf numFmtId="4" fontId="62" fillId="84" borderId="74">
      <alignment horizontal="right" vertical="center"/>
    </xf>
    <xf numFmtId="4" fontId="58" fillId="86" borderId="74">
      <alignment horizontal="right" vertical="center"/>
    </xf>
    <xf numFmtId="0" fontId="67" fillId="43" borderId="71" applyNumberFormat="0" applyAlignment="0" applyProtection="0"/>
    <xf numFmtId="0" fontId="62" fillId="84" borderId="74">
      <alignment horizontal="right" vertical="center"/>
    </xf>
    <xf numFmtId="0" fontId="68" fillId="43" borderId="71" applyNumberFormat="0" applyAlignment="0" applyProtection="0"/>
    <xf numFmtId="0" fontId="58" fillId="84" borderId="74">
      <alignment horizontal="right" vertical="center"/>
    </xf>
    <xf numFmtId="0" fontId="58" fillId="86" borderId="74">
      <alignment horizontal="right" vertical="center"/>
    </xf>
    <xf numFmtId="0" fontId="78" fillId="93" borderId="71" applyNumberFormat="0" applyAlignment="0" applyProtection="0"/>
    <xf numFmtId="0" fontId="85" fillId="0" borderId="60" applyNumberFormat="0" applyFill="0" applyAlignment="0" applyProtection="0"/>
    <xf numFmtId="4" fontId="60" fillId="85" borderId="62"/>
    <xf numFmtId="0" fontId="60" fillId="85" borderId="62"/>
    <xf numFmtId="176" fontId="60" fillId="99" borderId="62" applyNumberFormat="0" applyFont="0" applyBorder="0" applyAlignment="0" applyProtection="0">
      <alignment horizontal="right" vertical="center"/>
    </xf>
    <xf numFmtId="0" fontId="82" fillId="43" borderId="58" applyNumberFormat="0" applyAlignment="0" applyProtection="0"/>
    <xf numFmtId="0" fontId="60" fillId="0" borderId="62" applyNumberFormat="0" applyFill="0" applyAlignment="0" applyProtection="0"/>
    <xf numFmtId="49" fontId="60" fillId="0" borderId="74" applyNumberFormat="0" applyFont="0" applyFill="0" applyBorder="0" applyProtection="0">
      <alignment horizontal="left" vertical="center" indent="2"/>
    </xf>
    <xf numFmtId="4" fontId="60" fillId="0" borderId="62">
      <alignment horizontal="right" vertical="center"/>
    </xf>
    <xf numFmtId="0" fontId="60" fillId="0" borderId="62">
      <alignment horizontal="right" vertical="center"/>
    </xf>
    <xf numFmtId="0" fontId="78" fillId="93" borderId="59" applyNumberFormat="0" applyAlignment="0" applyProtection="0"/>
    <xf numFmtId="0" fontId="60" fillId="0" borderId="74" applyNumberFormat="0" applyFill="0" applyAlignment="0" applyProtection="0"/>
    <xf numFmtId="0" fontId="60" fillId="84" borderId="63">
      <alignment horizontal="left" vertical="center"/>
    </xf>
    <xf numFmtId="0" fontId="60" fillId="0" borderId="65">
      <alignment horizontal="left" vertical="center" wrapText="1" indent="2"/>
    </xf>
    <xf numFmtId="0" fontId="60" fillId="86" borderId="65">
      <alignment horizontal="left" vertical="center" wrapText="1" indent="2"/>
    </xf>
    <xf numFmtId="0" fontId="68" fillId="43" borderId="59" applyNumberFormat="0" applyAlignment="0" applyProtection="0"/>
    <xf numFmtId="4" fontId="58" fillId="86" borderId="64">
      <alignment horizontal="right" vertical="center"/>
    </xf>
    <xf numFmtId="0" fontId="58" fillId="86" borderId="64">
      <alignment horizontal="right" vertical="center"/>
    </xf>
    <xf numFmtId="4" fontId="58" fillId="86" borderId="63">
      <alignment horizontal="right" vertical="center"/>
    </xf>
    <xf numFmtId="0" fontId="58" fillId="86" borderId="63">
      <alignment horizontal="right" vertical="center"/>
    </xf>
    <xf numFmtId="4" fontId="58" fillId="86" borderId="62">
      <alignment horizontal="right" vertical="center"/>
    </xf>
    <xf numFmtId="0" fontId="58" fillId="86" borderId="62">
      <alignment horizontal="right" vertical="center"/>
    </xf>
    <xf numFmtId="4" fontId="58" fillId="86" borderId="62">
      <alignment horizontal="right" vertical="center"/>
    </xf>
    <xf numFmtId="0" fontId="58" fillId="86" borderId="62">
      <alignment horizontal="right" vertical="center"/>
    </xf>
    <xf numFmtId="4" fontId="62" fillId="84" borderId="62">
      <alignment horizontal="right" vertical="center"/>
    </xf>
    <xf numFmtId="0" fontId="62" fillId="84" borderId="62">
      <alignment horizontal="right" vertical="center"/>
    </xf>
    <xf numFmtId="4" fontId="58" fillId="84" borderId="62">
      <alignment horizontal="right" vertical="center"/>
    </xf>
    <xf numFmtId="0" fontId="58" fillId="84" borderId="62">
      <alignment horizontal="right" vertical="center"/>
    </xf>
    <xf numFmtId="0" fontId="85" fillId="0" borderId="60" applyNumberFormat="0" applyFill="0" applyAlignment="0" applyProtection="0"/>
    <xf numFmtId="0" fontId="82" fillId="43" borderId="58" applyNumberFormat="0" applyAlignment="0" applyProtection="0"/>
    <xf numFmtId="0" fontId="64" fillId="47" borderId="61" applyNumberFormat="0" applyFont="0" applyAlignment="0" applyProtection="0"/>
    <xf numFmtId="0" fontId="78" fillId="93" borderId="71" applyNumberFormat="0" applyAlignment="0" applyProtection="0"/>
    <xf numFmtId="0" fontId="1" fillId="77" borderId="0" applyNumberFormat="0" applyBorder="0" applyAlignment="0" applyProtection="0"/>
    <xf numFmtId="0" fontId="78" fillId="93" borderId="59" applyNumberFormat="0" applyAlignment="0" applyProtection="0"/>
    <xf numFmtId="0" fontId="60" fillId="0" borderId="74" applyNumberFormat="0" applyFill="0" applyAlignment="0" applyProtection="0"/>
    <xf numFmtId="0" fontId="71" fillId="93" borderId="71" applyNumberFormat="0" applyAlignment="0" applyProtection="0"/>
    <xf numFmtId="0" fontId="58" fillId="86" borderId="74">
      <alignment horizontal="right" vertical="center"/>
    </xf>
    <xf numFmtId="0" fontId="67" fillId="43" borderId="71" applyNumberFormat="0" applyAlignment="0" applyProtection="0"/>
    <xf numFmtId="0" fontId="1" fillId="61" borderId="0" applyNumberFormat="0" applyBorder="0" applyAlignment="0" applyProtection="0"/>
    <xf numFmtId="0" fontId="60" fillId="0" borderId="74">
      <alignment horizontal="right" vertical="center"/>
    </xf>
    <xf numFmtId="0" fontId="68" fillId="43" borderId="59" applyNumberFormat="0" applyAlignment="0" applyProtection="0"/>
    <xf numFmtId="4" fontId="62" fillId="84" borderId="74">
      <alignment horizontal="right" vertical="center"/>
    </xf>
    <xf numFmtId="0" fontId="58" fillId="86" borderId="74">
      <alignment horizontal="right" vertical="center"/>
    </xf>
    <xf numFmtId="0" fontId="58" fillId="84" borderId="74">
      <alignment horizontal="right" vertical="center"/>
    </xf>
    <xf numFmtId="0" fontId="85" fillId="0" borderId="60" applyNumberFormat="0" applyFill="0" applyAlignment="0" applyProtection="0"/>
    <xf numFmtId="0" fontId="82" fillId="43" borderId="58" applyNumberFormat="0" applyAlignment="0" applyProtection="0"/>
    <xf numFmtId="0" fontId="8" fillId="47" borderId="61" applyNumberFormat="0" applyFont="0" applyAlignment="0" applyProtection="0"/>
    <xf numFmtId="0" fontId="64" fillId="47" borderId="61" applyNumberFormat="0" applyFont="0" applyAlignment="0" applyProtection="0"/>
    <xf numFmtId="0" fontId="23" fillId="43" borderId="70" applyNumberFormat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203" fontId="161" fillId="0" borderId="57" applyFill="0"/>
    <xf numFmtId="203" fontId="143" fillId="0" borderId="56" applyFill="0"/>
    <xf numFmtId="4" fontId="60" fillId="0" borderId="74" applyFill="0" applyBorder="0" applyProtection="0">
      <alignment horizontal="right" vertical="center"/>
    </xf>
    <xf numFmtId="0" fontId="2" fillId="0" borderId="22" applyNumberFormat="0" applyFill="0" applyAlignment="0" applyProtection="0"/>
    <xf numFmtId="49" fontId="60" fillId="0" borderId="75" applyNumberFormat="0" applyFont="0" applyFill="0" applyBorder="0" applyProtection="0">
      <alignment horizontal="left" vertical="center" indent="5"/>
    </xf>
    <xf numFmtId="4" fontId="60" fillId="0" borderId="74" applyFill="0" applyBorder="0" applyProtection="0">
      <alignment horizontal="right" vertical="center"/>
    </xf>
    <xf numFmtId="0" fontId="78" fillId="93" borderId="71" applyNumberFormat="0" applyAlignment="0" applyProtection="0"/>
    <xf numFmtId="0" fontId="1" fillId="76" borderId="0" applyNumberFormat="0" applyBorder="0" applyAlignment="0" applyProtection="0"/>
    <xf numFmtId="49" fontId="60" fillId="0" borderId="63" applyNumberFormat="0" applyFont="0" applyFill="0" applyBorder="0" applyProtection="0">
      <alignment horizontal="left" vertical="center" indent="5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4" fontId="58" fillId="86" borderId="64">
      <alignment horizontal="right" vertical="center"/>
    </xf>
    <xf numFmtId="0" fontId="1" fillId="72" borderId="0" applyNumberFormat="0" applyBorder="0" applyAlignment="0" applyProtection="0"/>
    <xf numFmtId="0" fontId="17" fillId="0" borderId="60" applyNumberFormat="0" applyFill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44" fillId="62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8" fillId="93" borderId="71" applyNumberFormat="0" applyAlignment="0" applyProtection="0"/>
    <xf numFmtId="0" fontId="60" fillId="84" borderId="75">
      <alignment horizontal="left" vertical="center"/>
    </xf>
    <xf numFmtId="0" fontId="60" fillId="86" borderId="77">
      <alignment horizontal="left" vertical="center" wrapText="1" indent="2"/>
    </xf>
    <xf numFmtId="0" fontId="68" fillId="43" borderId="71" applyNumberFormat="0" applyAlignment="0" applyProtection="0"/>
    <xf numFmtId="4" fontId="58" fillId="86" borderId="76">
      <alignment horizontal="right" vertical="center"/>
    </xf>
    <xf numFmtId="0" fontId="58" fillId="86" borderId="76">
      <alignment horizontal="right" vertical="center"/>
    </xf>
    <xf numFmtId="4" fontId="58" fillId="86" borderId="75">
      <alignment horizontal="right" vertical="center"/>
    </xf>
    <xf numFmtId="0" fontId="58" fillId="86" borderId="75">
      <alignment horizontal="right" vertical="center"/>
    </xf>
    <xf numFmtId="4" fontId="58" fillId="86" borderId="74">
      <alignment horizontal="right" vertical="center"/>
    </xf>
    <xf numFmtId="0" fontId="58" fillId="86" borderId="74">
      <alignment horizontal="right" vertical="center"/>
    </xf>
    <xf numFmtId="4" fontId="58" fillId="86" borderId="74">
      <alignment horizontal="right" vertical="center"/>
    </xf>
    <xf numFmtId="4" fontId="62" fillId="84" borderId="74">
      <alignment horizontal="right" vertical="center"/>
    </xf>
    <xf numFmtId="0" fontId="62" fillId="84" borderId="74">
      <alignment horizontal="right" vertical="center"/>
    </xf>
    <xf numFmtId="4" fontId="58" fillId="84" borderId="74">
      <alignment horizontal="right" vertical="center"/>
    </xf>
    <xf numFmtId="0" fontId="85" fillId="0" borderId="72" applyNumberFormat="0" applyFill="0" applyAlignment="0" applyProtection="0"/>
    <xf numFmtId="0" fontId="82" fillId="43" borderId="70" applyNumberFormat="0" applyAlignment="0" applyProtection="0"/>
    <xf numFmtId="0" fontId="64" fillId="47" borderId="73" applyNumberFormat="0" applyFont="0" applyAlignment="0" applyProtection="0"/>
    <xf numFmtId="0" fontId="78" fillId="93" borderId="71" applyNumberFormat="0" applyAlignment="0" applyProtection="0"/>
    <xf numFmtId="0" fontId="68" fillId="43" borderId="71" applyNumberFormat="0" applyAlignment="0" applyProtection="0"/>
    <xf numFmtId="0" fontId="85" fillId="0" borderId="72" applyNumberFormat="0" applyFill="0" applyAlignment="0" applyProtection="0"/>
    <xf numFmtId="0" fontId="82" fillId="43" borderId="70" applyNumberFormat="0" applyAlignment="0" applyProtection="0"/>
    <xf numFmtId="0" fontId="8" fillId="47" borderId="73" applyNumberFormat="0" applyFont="0" applyAlignment="0" applyProtection="0"/>
    <xf numFmtId="0" fontId="64" fillId="47" borderId="73" applyNumberFormat="0" applyFont="0" applyAlignment="0" applyProtection="0"/>
    <xf numFmtId="0" fontId="58" fillId="86" borderId="74">
      <alignment horizontal="right" vertical="center"/>
    </xf>
    <xf numFmtId="0" fontId="78" fillId="93" borderId="71" applyNumberFormat="0" applyAlignment="0" applyProtection="0"/>
    <xf numFmtId="0" fontId="68" fillId="43" borderId="71" applyNumberFormat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60" fillId="85" borderId="74"/>
    <xf numFmtId="0" fontId="23" fillId="43" borderId="70" applyNumberFormat="0" applyAlignment="0" applyProtection="0"/>
    <xf numFmtId="49" fontId="60" fillId="0" borderId="75" applyNumberFormat="0" applyFont="0" applyFill="0" applyBorder="0" applyProtection="0">
      <alignment horizontal="left" vertical="center" indent="5"/>
    </xf>
    <xf numFmtId="179" fontId="165" fillId="102" borderId="67">
      <alignment horizontal="center" wrapText="1"/>
    </xf>
    <xf numFmtId="179" fontId="165" fillId="102" borderId="67">
      <alignment horizontal="centerContinuous" wrapText="1"/>
    </xf>
    <xf numFmtId="179" fontId="165" fillId="102" borderId="67">
      <alignment horizontal="center" vertical="justify" textRotation="90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62" applyNumberFormat="0" applyFill="0" applyAlignment="0" applyProtection="0"/>
    <xf numFmtId="0" fontId="58" fillId="86" borderId="62">
      <alignment horizontal="right" vertical="center"/>
    </xf>
    <xf numFmtId="0" fontId="58" fillId="86" borderId="62">
      <alignment horizontal="right" vertical="center"/>
    </xf>
    <xf numFmtId="0" fontId="60" fillId="0" borderId="65">
      <alignment horizontal="left" vertical="center" wrapText="1" indent="2"/>
    </xf>
    <xf numFmtId="0" fontId="58" fillId="86" borderId="64">
      <alignment horizontal="right" vertical="center"/>
    </xf>
    <xf numFmtId="0" fontId="60" fillId="0" borderId="62">
      <alignment horizontal="right" vertical="center"/>
    </xf>
    <xf numFmtId="0" fontId="62" fillId="84" borderId="62">
      <alignment horizontal="right" vertical="center"/>
    </xf>
    <xf numFmtId="0" fontId="60" fillId="85" borderId="62"/>
    <xf numFmtId="0" fontId="58" fillId="84" borderId="62">
      <alignment horizontal="right" vertical="center"/>
    </xf>
    <xf numFmtId="4" fontId="60" fillId="0" borderId="62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64">
      <alignment horizontal="right" vertical="center"/>
    </xf>
    <xf numFmtId="4" fontId="58" fillId="86" borderId="64">
      <alignment horizontal="right" vertical="center"/>
    </xf>
    <xf numFmtId="0" fontId="60" fillId="86" borderId="65">
      <alignment horizontal="left" vertical="center" wrapText="1" indent="2"/>
    </xf>
    <xf numFmtId="0" fontId="60" fillId="0" borderId="65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92" fontId="8" fillId="28" borderId="74">
      <alignment horizontal="right"/>
      <protection locked="0"/>
    </xf>
    <xf numFmtId="10" fontId="5" fillId="48" borderId="74" applyNumberFormat="0" applyBorder="0" applyAlignment="0" applyProtection="0"/>
    <xf numFmtId="179" fontId="131" fillId="47" borderId="79" applyNumberFormat="0" applyFont="0" applyAlignment="0" applyProtection="0"/>
    <xf numFmtId="0" fontId="96" fillId="48" borderId="73" applyNumberFormat="0" applyFont="0" applyAlignment="0" applyProtection="0"/>
    <xf numFmtId="0" fontId="96" fillId="48" borderId="73" applyNumberFormat="0" applyFont="0" applyAlignment="0" applyProtection="0"/>
    <xf numFmtId="0" fontId="96" fillId="48" borderId="73" applyNumberFormat="0" applyFont="0" applyAlignment="0" applyProtection="0"/>
    <xf numFmtId="0" fontId="13" fillId="47" borderId="73" applyNumberFormat="0" applyFont="0" applyAlignment="0" applyProtection="0"/>
    <xf numFmtId="179" fontId="131" fillId="47" borderId="79" applyNumberFormat="0" applyFont="0" applyAlignment="0" applyProtection="0"/>
    <xf numFmtId="179" fontId="131" fillId="47" borderId="79" applyNumberFormat="0" applyFont="0" applyAlignment="0" applyProtection="0"/>
    <xf numFmtId="179" fontId="131" fillId="47" borderId="79" applyNumberFormat="0" applyFont="0" applyAlignment="0" applyProtection="0"/>
    <xf numFmtId="0" fontId="119" fillId="83" borderId="70" applyNumberFormat="0" applyAlignment="0" applyProtection="0"/>
    <xf numFmtId="203" fontId="143" fillId="0" borderId="69" applyFill="0"/>
    <xf numFmtId="179" fontId="165" fillId="102" borderId="80">
      <alignment horizontal="center" wrapText="1"/>
    </xf>
    <xf numFmtId="179" fontId="165" fillId="102" borderId="80">
      <alignment horizontal="centerContinuous" wrapText="1"/>
    </xf>
    <xf numFmtId="179" fontId="165" fillId="102" borderId="80">
      <alignment horizontal="center" vertical="justify" textRotation="90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74" applyNumberFormat="0" applyFill="0" applyAlignment="0" applyProtection="0"/>
    <xf numFmtId="0" fontId="58" fillId="86" borderId="74">
      <alignment horizontal="right" vertical="center"/>
    </xf>
    <xf numFmtId="0" fontId="58" fillId="86" borderId="74">
      <alignment horizontal="right" vertical="center"/>
    </xf>
    <xf numFmtId="0" fontId="60" fillId="0" borderId="77">
      <alignment horizontal="left" vertical="center" wrapText="1" indent="2"/>
    </xf>
    <xf numFmtId="0" fontId="58" fillId="86" borderId="76">
      <alignment horizontal="right" vertical="center"/>
    </xf>
    <xf numFmtId="0" fontId="60" fillId="0" borderId="74">
      <alignment horizontal="right" vertical="center"/>
    </xf>
    <xf numFmtId="0" fontId="62" fillId="84" borderId="74">
      <alignment horizontal="right" vertical="center"/>
    </xf>
    <xf numFmtId="0" fontId="60" fillId="85" borderId="74"/>
    <xf numFmtId="0" fontId="58" fillId="84" borderId="74">
      <alignment horizontal="right" vertical="center"/>
    </xf>
    <xf numFmtId="4" fontId="60" fillId="0" borderId="74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76">
      <alignment horizontal="right" vertical="center"/>
    </xf>
    <xf numFmtId="4" fontId="58" fillId="86" borderId="76">
      <alignment horizontal="right" vertical="center"/>
    </xf>
    <xf numFmtId="0" fontId="60" fillId="86" borderId="77">
      <alignment horizontal="left" vertical="center" wrapText="1" indent="2"/>
    </xf>
    <xf numFmtId="0" fontId="60" fillId="0" borderId="77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0" fontId="15" fillId="23" borderId="83" applyNumberFormat="0" applyAlignment="0" applyProtection="0"/>
    <xf numFmtId="0" fontId="1" fillId="73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21" fillId="21" borderId="83" applyNumberFormat="0" applyAlignment="0" applyProtection="0"/>
    <xf numFmtId="0" fontId="5" fillId="20" borderId="83" applyNumberFormat="0" applyFont="0" applyAlignment="0" applyProtection="0"/>
    <xf numFmtId="0" fontId="23" fillId="23" borderId="84" applyNumberFormat="0" applyAlignment="0" applyProtection="0"/>
    <xf numFmtId="4" fontId="5" fillId="27" borderId="83" applyNumberFormat="0" applyProtection="0">
      <alignment vertical="center"/>
    </xf>
    <xf numFmtId="4" fontId="26" fillId="28" borderId="83" applyNumberFormat="0" applyProtection="0">
      <alignment vertical="center"/>
    </xf>
    <xf numFmtId="4" fontId="5" fillId="28" borderId="83" applyNumberFormat="0" applyProtection="0">
      <alignment horizontal="left" vertical="center" indent="1"/>
    </xf>
    <xf numFmtId="0" fontId="9" fillId="27" borderId="85" applyNumberFormat="0" applyProtection="0">
      <alignment horizontal="left" vertical="top" indent="1"/>
    </xf>
    <xf numFmtId="4" fontId="5" fillId="29" borderId="83" applyNumberFormat="0" applyProtection="0">
      <alignment horizontal="left" vertical="center" indent="1"/>
    </xf>
    <xf numFmtId="4" fontId="5" fillId="30" borderId="83" applyNumberFormat="0" applyProtection="0">
      <alignment horizontal="right" vertical="center"/>
    </xf>
    <xf numFmtId="4" fontId="5" fillId="31" borderId="83" applyNumberFormat="0" applyProtection="0">
      <alignment horizontal="right" vertical="center"/>
    </xf>
    <xf numFmtId="4" fontId="5" fillId="32" borderId="86" applyNumberFormat="0" applyProtection="0">
      <alignment horizontal="right" vertical="center"/>
    </xf>
    <xf numFmtId="4" fontId="5" fillId="33" borderId="83" applyNumberFormat="0" applyProtection="0">
      <alignment horizontal="right" vertical="center"/>
    </xf>
    <xf numFmtId="4" fontId="5" fillId="34" borderId="83" applyNumberFormat="0" applyProtection="0">
      <alignment horizontal="right" vertical="center"/>
    </xf>
    <xf numFmtId="4" fontId="5" fillId="35" borderId="83" applyNumberFormat="0" applyProtection="0">
      <alignment horizontal="right" vertical="center"/>
    </xf>
    <xf numFmtId="4" fontId="5" fillId="36" borderId="83" applyNumberFormat="0" applyProtection="0">
      <alignment horizontal="right" vertical="center"/>
    </xf>
    <xf numFmtId="4" fontId="5" fillId="37" borderId="83" applyNumberFormat="0" applyProtection="0">
      <alignment horizontal="right" vertical="center"/>
    </xf>
    <xf numFmtId="4" fontId="5" fillId="38" borderId="83" applyNumberFormat="0" applyProtection="0">
      <alignment horizontal="right" vertical="center"/>
    </xf>
    <xf numFmtId="4" fontId="5" fillId="39" borderId="86" applyNumberFormat="0" applyProtection="0">
      <alignment horizontal="left" vertical="center" indent="1"/>
    </xf>
    <xf numFmtId="4" fontId="8" fillId="40" borderId="86" applyNumberFormat="0" applyProtection="0">
      <alignment horizontal="left" vertical="center" indent="1"/>
    </xf>
    <xf numFmtId="4" fontId="8" fillId="40" borderId="86" applyNumberFormat="0" applyProtection="0">
      <alignment horizontal="left" vertical="center" indent="1"/>
    </xf>
    <xf numFmtId="4" fontId="5" fillId="41" borderId="83" applyNumberFormat="0" applyProtection="0">
      <alignment horizontal="right" vertical="center"/>
    </xf>
    <xf numFmtId="4" fontId="5" fillId="42" borderId="86" applyNumberFormat="0" applyProtection="0">
      <alignment horizontal="left" vertical="center" indent="1"/>
    </xf>
    <xf numFmtId="4" fontId="5" fillId="41" borderId="86" applyNumberFormat="0" applyProtection="0">
      <alignment horizontal="left" vertical="center" indent="1"/>
    </xf>
    <xf numFmtId="0" fontId="5" fillId="43" borderId="83" applyNumberFormat="0" applyProtection="0">
      <alignment horizontal="left" vertical="center" indent="1"/>
    </xf>
    <xf numFmtId="0" fontId="5" fillId="40" borderId="85" applyNumberFormat="0" applyProtection="0">
      <alignment horizontal="left" vertical="top" indent="1"/>
    </xf>
    <xf numFmtId="0" fontId="5" fillId="44" borderId="83" applyNumberFormat="0" applyProtection="0">
      <alignment horizontal="left" vertical="center" indent="1"/>
    </xf>
    <xf numFmtId="0" fontId="5" fillId="41" borderId="85" applyNumberFormat="0" applyProtection="0">
      <alignment horizontal="left" vertical="top" indent="1"/>
    </xf>
    <xf numFmtId="0" fontId="5" fillId="45" borderId="83" applyNumberFormat="0" applyProtection="0">
      <alignment horizontal="left" vertical="center" indent="1"/>
    </xf>
    <xf numFmtId="0" fontId="5" fillId="45" borderId="85" applyNumberFormat="0" applyProtection="0">
      <alignment horizontal="left" vertical="top" indent="1"/>
    </xf>
    <xf numFmtId="0" fontId="5" fillId="42" borderId="83" applyNumberFormat="0" applyProtection="0">
      <alignment horizontal="left" vertical="center" indent="1"/>
    </xf>
    <xf numFmtId="0" fontId="5" fillId="42" borderId="85" applyNumberFormat="0" applyProtection="0">
      <alignment horizontal="left" vertical="top" indent="1"/>
    </xf>
    <xf numFmtId="0" fontId="6" fillId="40" borderId="87" applyBorder="0"/>
    <xf numFmtId="4" fontId="7" fillId="47" borderId="85" applyNumberFormat="0" applyProtection="0">
      <alignment vertical="center"/>
    </xf>
    <xf numFmtId="4" fontId="26" fillId="48" borderId="74" applyNumberFormat="0" applyProtection="0">
      <alignment vertical="center"/>
    </xf>
    <xf numFmtId="4" fontId="7" fillId="43" borderId="85" applyNumberFormat="0" applyProtection="0">
      <alignment horizontal="left" vertical="center" indent="1"/>
    </xf>
    <xf numFmtId="0" fontId="7" fillId="47" borderId="85" applyNumberFormat="0" applyProtection="0">
      <alignment horizontal="left" vertical="top" indent="1"/>
    </xf>
    <xf numFmtId="4" fontId="5" fillId="0" borderId="83" applyNumberFormat="0" applyProtection="0">
      <alignment horizontal="right" vertical="center"/>
    </xf>
    <xf numFmtId="4" fontId="26" fillId="49" borderId="83" applyNumberFormat="0" applyProtection="0">
      <alignment horizontal="right" vertical="center"/>
    </xf>
    <xf numFmtId="4" fontId="5" fillId="29" borderId="83" applyNumberFormat="0" applyProtection="0">
      <alignment horizontal="left" vertical="center" indent="1"/>
    </xf>
    <xf numFmtId="0" fontId="7" fillId="41" borderId="85" applyNumberFormat="0" applyProtection="0">
      <alignment horizontal="left" vertical="top" indent="1"/>
    </xf>
    <xf numFmtId="4" fontId="10" fillId="50" borderId="86" applyNumberFormat="0" applyProtection="0">
      <alignment horizontal="left" vertical="center" indent="1"/>
    </xf>
    <xf numFmtId="0" fontId="5" fillId="51" borderId="74"/>
    <xf numFmtId="4" fontId="11" fillId="46" borderId="83" applyNumberFormat="0" applyProtection="0">
      <alignment horizontal="right" vertical="center"/>
    </xf>
    <xf numFmtId="0" fontId="17" fillId="0" borderId="88" applyNumberFormat="0" applyFill="0" applyAlignment="0" applyProtection="0"/>
    <xf numFmtId="168" fontId="5" fillId="0" borderId="0" applyFont="0" applyFill="0" applyBorder="0" applyAlignment="0" applyProtection="0"/>
    <xf numFmtId="0" fontId="44" fillId="66" borderId="0" applyNumberFormat="0" applyBorder="0" applyAlignment="0" applyProtection="0"/>
    <xf numFmtId="168" fontId="1" fillId="0" borderId="0" applyFont="0" applyFill="0" applyBorder="0" applyAlignment="0" applyProtection="0"/>
    <xf numFmtId="0" fontId="39" fillId="56" borderId="18" applyNumberFormat="0" applyAlignment="0" applyProtection="0"/>
    <xf numFmtId="0" fontId="44" fillId="70" borderId="0" applyNumberFormat="0" applyBorder="0" applyAlignment="0" applyProtection="0"/>
    <xf numFmtId="0" fontId="5" fillId="45" borderId="95" applyNumberFormat="0" applyProtection="0">
      <alignment horizontal="left" vertical="top" indent="1"/>
    </xf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69" borderId="0" applyNumberFormat="0" applyBorder="0" applyAlignment="0" applyProtection="0"/>
    <xf numFmtId="168" fontId="8" fillId="0" borderId="0" applyFont="0" applyFill="0" applyBorder="0" applyAlignment="0" applyProtection="0"/>
    <xf numFmtId="0" fontId="44" fillId="74" borderId="0" applyNumberFormat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60" fillId="0" borderId="91" applyNumberFormat="0" applyFont="0" applyFill="0" applyBorder="0" applyProtection="0">
      <alignment horizontal="left" vertical="center" indent="5"/>
    </xf>
    <xf numFmtId="0" fontId="23" fillId="43" borderId="84" applyNumberFormat="0" applyAlignment="0" applyProtection="0"/>
    <xf numFmtId="0" fontId="60" fillId="85" borderId="9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8" fillId="43" borderId="71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" fillId="69" borderId="0" applyNumberFormat="0" applyBorder="0" applyAlignment="0" applyProtection="0"/>
    <xf numFmtId="0" fontId="58" fillId="86" borderId="90">
      <alignment horizontal="right" vertical="center"/>
    </xf>
    <xf numFmtId="0" fontId="64" fillId="47" borderId="89" applyNumberFormat="0" applyFont="0" applyAlignment="0" applyProtection="0"/>
    <xf numFmtId="0" fontId="8" fillId="47" borderId="89" applyNumberFormat="0" applyFont="0" applyAlignment="0" applyProtection="0"/>
    <xf numFmtId="0" fontId="82" fillId="43" borderId="84" applyNumberFormat="0" applyAlignment="0" applyProtection="0"/>
    <xf numFmtId="0" fontId="85" fillId="0" borderId="72" applyNumberFormat="0" applyFill="0" applyAlignment="0" applyProtection="0"/>
    <xf numFmtId="0" fontId="1" fillId="61" borderId="0" applyNumberFormat="0" applyBorder="0" applyAlignment="0" applyProtection="0"/>
    <xf numFmtId="0" fontId="64" fillId="47" borderId="89" applyNumberFormat="0" applyFont="0" applyAlignment="0" applyProtection="0"/>
    <xf numFmtId="0" fontId="82" fillId="43" borderId="84" applyNumberFormat="0" applyAlignment="0" applyProtection="0"/>
    <xf numFmtId="0" fontId="7" fillId="47" borderId="95" applyNumberFormat="0" applyProtection="0">
      <alignment horizontal="left" vertical="top" indent="1"/>
    </xf>
    <xf numFmtId="0" fontId="58" fillId="84" borderId="90">
      <alignment horizontal="right" vertical="center"/>
    </xf>
    <xf numFmtId="4" fontId="58" fillId="84" borderId="90">
      <alignment horizontal="right" vertical="center"/>
    </xf>
    <xf numFmtId="0" fontId="62" fillId="84" borderId="90">
      <alignment horizontal="right" vertical="center"/>
    </xf>
    <xf numFmtId="4" fontId="62" fillId="84" borderId="90">
      <alignment horizontal="right" vertical="center"/>
    </xf>
    <xf numFmtId="0" fontId="58" fillId="86" borderId="90">
      <alignment horizontal="right" vertical="center"/>
    </xf>
    <xf numFmtId="4" fontId="58" fillId="86" borderId="90">
      <alignment horizontal="right" vertical="center"/>
    </xf>
    <xf numFmtId="0" fontId="58" fillId="86" borderId="90">
      <alignment horizontal="right" vertical="center"/>
    </xf>
    <xf numFmtId="4" fontId="58" fillId="86" borderId="90">
      <alignment horizontal="right" vertical="center"/>
    </xf>
    <xf numFmtId="0" fontId="58" fillId="86" borderId="91">
      <alignment horizontal="right" vertical="center"/>
    </xf>
    <xf numFmtId="4" fontId="58" fillId="86" borderId="91">
      <alignment horizontal="right" vertical="center"/>
    </xf>
    <xf numFmtId="0" fontId="58" fillId="86" borderId="92">
      <alignment horizontal="right" vertical="center"/>
    </xf>
    <xf numFmtId="4" fontId="58" fillId="86" borderId="92">
      <alignment horizontal="right" vertical="center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60" fillId="84" borderId="91">
      <alignment horizontal="left" vertical="center"/>
    </xf>
    <xf numFmtId="0" fontId="60" fillId="0" borderId="90">
      <alignment horizontal="right" vertical="center"/>
    </xf>
    <xf numFmtId="4" fontId="60" fillId="0" borderId="90">
      <alignment horizontal="right" vertical="center"/>
    </xf>
    <xf numFmtId="0" fontId="60" fillId="0" borderId="90" applyNumberFormat="0" applyFill="0" applyAlignment="0" applyProtection="0"/>
    <xf numFmtId="0" fontId="82" fillId="43" borderId="84" applyNumberFormat="0" applyAlignment="0" applyProtection="0"/>
    <xf numFmtId="176" fontId="60" fillId="99" borderId="90" applyNumberFormat="0" applyFont="0" applyBorder="0" applyAlignment="0" applyProtection="0">
      <alignment horizontal="right" vertical="center"/>
    </xf>
    <xf numFmtId="0" fontId="60" fillId="85" borderId="90"/>
    <xf numFmtId="4" fontId="60" fillId="85" borderId="90"/>
    <xf numFmtId="0" fontId="30" fillId="0" borderId="0" applyNumberFormat="0" applyFill="0" applyBorder="0" applyAlignment="0" applyProtection="0"/>
    <xf numFmtId="49" fontId="60" fillId="0" borderId="90" applyNumberFormat="0" applyFont="0" applyFill="0" applyBorder="0" applyProtection="0">
      <alignment horizontal="left" vertical="center" indent="2"/>
    </xf>
    <xf numFmtId="49" fontId="60" fillId="0" borderId="91" applyNumberFormat="0" applyFont="0" applyFill="0" applyBorder="0" applyProtection="0">
      <alignment horizontal="left" vertical="center" indent="5"/>
    </xf>
    <xf numFmtId="4" fontId="60" fillId="0" borderId="90" applyFill="0" applyBorder="0" applyProtection="0">
      <alignment horizontal="right" vertical="center"/>
    </xf>
    <xf numFmtId="49" fontId="59" fillId="0" borderId="90" applyNumberFormat="0" applyFill="0" applyBorder="0" applyProtection="0">
      <alignment horizontal="left" vertical="center"/>
    </xf>
    <xf numFmtId="0" fontId="44" fillId="62" borderId="0" applyNumberFormat="0" applyBorder="0" applyAlignment="0" applyProtection="0"/>
    <xf numFmtId="0" fontId="1" fillId="77" borderId="0" applyNumberFormat="0" applyBorder="0" applyAlignment="0" applyProtection="0"/>
    <xf numFmtId="0" fontId="23" fillId="43" borderId="84" applyNumberFormat="0" applyAlignment="0" applyProtection="0"/>
    <xf numFmtId="0" fontId="1" fillId="64" borderId="0" applyNumberFormat="0" applyBorder="0" applyAlignment="0" applyProtection="0"/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1" fillId="68" borderId="0" applyNumberFormat="0" applyBorder="0" applyAlignment="0" applyProtection="0"/>
    <xf numFmtId="4" fontId="58" fillId="86" borderId="90">
      <alignment horizontal="right" vertical="center"/>
    </xf>
    <xf numFmtId="0" fontId="60" fillId="85" borderId="90"/>
    <xf numFmtId="0" fontId="58" fillId="84" borderId="90">
      <alignment horizontal="right" vertical="center"/>
    </xf>
    <xf numFmtId="0" fontId="60" fillId="0" borderId="90">
      <alignment horizontal="right" vertical="center"/>
    </xf>
    <xf numFmtId="0" fontId="60" fillId="84" borderId="91">
      <alignment horizontal="left" vertical="center"/>
    </xf>
    <xf numFmtId="176" fontId="60" fillId="99" borderId="90" applyNumberFormat="0" applyFont="0" applyBorder="0" applyAlignment="0" applyProtection="0">
      <alignment horizontal="right" vertical="center"/>
    </xf>
    <xf numFmtId="0" fontId="64" fillId="47" borderId="89" applyNumberFormat="0" applyFont="0" applyAlignment="0" applyProtection="0"/>
    <xf numFmtId="0" fontId="60" fillId="0" borderId="93">
      <alignment horizontal="left" vertical="center" wrapText="1" indent="2"/>
    </xf>
    <xf numFmtId="4" fontId="60" fillId="85" borderId="90"/>
    <xf numFmtId="49" fontId="59" fillId="0" borderId="90" applyNumberFormat="0" applyFill="0" applyBorder="0" applyProtection="0">
      <alignment horizontal="left" vertical="center"/>
    </xf>
    <xf numFmtId="0" fontId="60" fillId="0" borderId="90">
      <alignment horizontal="right" vertical="center"/>
    </xf>
    <xf numFmtId="4" fontId="58" fillId="86" borderId="92">
      <alignment horizontal="right" vertical="center"/>
    </xf>
    <xf numFmtId="4" fontId="58" fillId="86" borderId="90">
      <alignment horizontal="right" vertical="center"/>
    </xf>
    <xf numFmtId="4" fontId="58" fillId="86" borderId="90">
      <alignment horizontal="right" vertical="center"/>
    </xf>
    <xf numFmtId="0" fontId="62" fillId="84" borderId="90">
      <alignment horizontal="right" vertical="center"/>
    </xf>
    <xf numFmtId="0" fontId="58" fillId="84" borderId="90">
      <alignment horizontal="right" vertical="center"/>
    </xf>
    <xf numFmtId="49" fontId="60" fillId="0" borderId="90" applyNumberFormat="0" applyFont="0" applyFill="0" applyBorder="0" applyProtection="0">
      <alignment horizontal="left" vertical="center" indent="2"/>
    </xf>
    <xf numFmtId="0" fontId="23" fillId="43" borderId="84" applyNumberFormat="0" applyAlignment="0" applyProtection="0"/>
    <xf numFmtId="49" fontId="60" fillId="0" borderId="90" applyNumberFormat="0" applyFont="0" applyFill="0" applyBorder="0" applyProtection="0">
      <alignment horizontal="left" vertical="center" indent="2"/>
    </xf>
    <xf numFmtId="4" fontId="60" fillId="0" borderId="90" applyFill="0" applyBorder="0" applyProtection="0">
      <alignment horizontal="right" vertical="center"/>
    </xf>
    <xf numFmtId="0" fontId="82" fillId="43" borderId="84" applyNumberFormat="0" applyAlignment="0" applyProtection="0"/>
    <xf numFmtId="0" fontId="60" fillId="0" borderId="90" applyNumberFormat="0" applyFill="0" applyAlignment="0" applyProtection="0"/>
    <xf numFmtId="4" fontId="60" fillId="0" borderId="90">
      <alignment horizontal="right" vertical="center"/>
    </xf>
    <xf numFmtId="0" fontId="60" fillId="0" borderId="90">
      <alignment horizontal="right" vertical="center"/>
    </xf>
    <xf numFmtId="0" fontId="23" fillId="43" borderId="84" applyNumberFormat="0" applyAlignment="0" applyProtection="0"/>
    <xf numFmtId="0" fontId="60" fillId="86" borderId="93">
      <alignment horizontal="left" vertical="center" wrapText="1" indent="2"/>
    </xf>
    <xf numFmtId="4" fontId="58" fillId="86" borderId="91">
      <alignment horizontal="right" vertical="center"/>
    </xf>
    <xf numFmtId="0" fontId="58" fillId="86" borderId="91">
      <alignment horizontal="right" vertical="center"/>
    </xf>
    <xf numFmtId="0" fontId="58" fillId="86" borderId="90">
      <alignment horizontal="right" vertical="center"/>
    </xf>
    <xf numFmtId="4" fontId="62" fillId="84" borderId="90">
      <alignment horizontal="right" vertical="center"/>
    </xf>
    <xf numFmtId="0" fontId="44" fillId="66" borderId="0" applyNumberFormat="0" applyBorder="0" applyAlignment="0" applyProtection="0"/>
    <xf numFmtId="0" fontId="9" fillId="27" borderId="95" applyNumberFormat="0" applyProtection="0">
      <alignment horizontal="left" vertical="top" indent="1"/>
    </xf>
    <xf numFmtId="0" fontId="64" fillId="47" borderId="89" applyNumberFormat="0" applyFont="0" applyAlignment="0" applyProtection="0"/>
    <xf numFmtId="0" fontId="1" fillId="80" borderId="0" applyNumberFormat="0" applyBorder="0" applyAlignment="0" applyProtection="0"/>
    <xf numFmtId="49" fontId="59" fillId="0" borderId="90" applyNumberFormat="0" applyFill="0" applyBorder="0" applyProtection="0">
      <alignment horizontal="left" vertical="center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64" fillId="47" borderId="89" applyNumberFormat="0" applyFont="0" applyAlignment="0" applyProtection="0"/>
    <xf numFmtId="0" fontId="8" fillId="47" borderId="89" applyNumberFormat="0" applyFont="0" applyAlignment="0" applyProtection="0"/>
    <xf numFmtId="0" fontId="82" fillId="43" borderId="84" applyNumberFormat="0" applyAlignment="0" applyProtection="0"/>
    <xf numFmtId="4" fontId="60" fillId="85" borderId="90"/>
    <xf numFmtId="0" fontId="58" fillId="86" borderId="90">
      <alignment horizontal="right" vertical="center"/>
    </xf>
    <xf numFmtId="0" fontId="5" fillId="41" borderId="95" applyNumberFormat="0" applyProtection="0">
      <alignment horizontal="left" vertical="top" indent="1"/>
    </xf>
    <xf numFmtId="4" fontId="58" fillId="86" borderId="92">
      <alignment horizontal="right" vertical="center"/>
    </xf>
    <xf numFmtId="0" fontId="58" fillId="86" borderId="91">
      <alignment horizontal="right" vertical="center"/>
    </xf>
    <xf numFmtId="0" fontId="64" fillId="47" borderId="89" applyNumberFormat="0" applyFont="0" applyAlignment="0" applyProtection="0"/>
    <xf numFmtId="4" fontId="58" fillId="86" borderId="91">
      <alignment horizontal="right" vertical="center"/>
    </xf>
    <xf numFmtId="0" fontId="60" fillId="86" borderId="93">
      <alignment horizontal="left" vertical="center" wrapText="1" indent="2"/>
    </xf>
    <xf numFmtId="0" fontId="60" fillId="85" borderId="90"/>
    <xf numFmtId="176" fontId="60" fillId="99" borderId="90" applyNumberFormat="0" applyFont="0" applyBorder="0" applyAlignment="0" applyProtection="0">
      <alignment horizontal="right" vertical="center"/>
    </xf>
    <xf numFmtId="0" fontId="60" fillId="0" borderId="90" applyNumberFormat="0" applyFill="0" applyAlignment="0" applyProtection="0"/>
    <xf numFmtId="4" fontId="60" fillId="0" borderId="90" applyFill="0" applyBorder="0" applyProtection="0">
      <alignment horizontal="right" vertical="center"/>
    </xf>
    <xf numFmtId="4" fontId="58" fillId="84" borderId="90">
      <alignment horizontal="right" vertical="center"/>
    </xf>
    <xf numFmtId="49" fontId="59" fillId="0" borderId="90" applyNumberFormat="0" applyFill="0" applyBorder="0" applyProtection="0">
      <alignment horizontal="left" vertical="center"/>
    </xf>
    <xf numFmtId="49" fontId="60" fillId="0" borderId="91" applyNumberFormat="0" applyFont="0" applyFill="0" applyBorder="0" applyProtection="0">
      <alignment horizontal="left" vertical="center" indent="5"/>
    </xf>
    <xf numFmtId="0" fontId="60" fillId="84" borderId="91">
      <alignment horizontal="left" vertical="center"/>
    </xf>
    <xf numFmtId="4" fontId="58" fillId="86" borderId="92">
      <alignment horizontal="right" vertical="center"/>
    </xf>
    <xf numFmtId="0" fontId="64" fillId="47" borderId="89" applyNumberFormat="0" applyFont="0" applyAlignment="0" applyProtection="0"/>
    <xf numFmtId="0" fontId="82" fillId="43" borderId="84" applyNumberFormat="0" applyAlignment="0" applyProtection="0"/>
    <xf numFmtId="0" fontId="58" fillId="86" borderId="90">
      <alignment horizontal="right" vertical="center"/>
    </xf>
    <xf numFmtId="0" fontId="8" fillId="47" borderId="89" applyNumberFormat="0" applyFont="0" applyAlignment="0" applyProtection="0"/>
    <xf numFmtId="4" fontId="60" fillId="0" borderId="90">
      <alignment horizontal="right" vertical="center"/>
    </xf>
    <xf numFmtId="0" fontId="23" fillId="23" borderId="58" applyNumberFormat="0" applyAlignment="0" applyProtection="0"/>
    <xf numFmtId="0" fontId="58" fillId="86" borderId="90">
      <alignment horizontal="right" vertical="center"/>
    </xf>
    <xf numFmtId="0" fontId="58" fillId="86" borderId="90">
      <alignment horizontal="right" vertical="center"/>
    </xf>
    <xf numFmtId="4" fontId="62" fillId="84" borderId="90">
      <alignment horizontal="right" vertical="center"/>
    </xf>
    <xf numFmtId="0" fontId="58" fillId="84" borderId="90">
      <alignment horizontal="right" vertical="center"/>
    </xf>
    <xf numFmtId="4" fontId="58" fillId="84" borderId="90">
      <alignment horizontal="right" vertical="center"/>
    </xf>
    <xf numFmtId="0" fontId="62" fillId="84" borderId="90">
      <alignment horizontal="right" vertical="center"/>
    </xf>
    <xf numFmtId="4" fontId="62" fillId="84" borderId="90">
      <alignment horizontal="right" vertical="center"/>
    </xf>
    <xf numFmtId="0" fontId="58" fillId="86" borderId="90">
      <alignment horizontal="right" vertical="center"/>
    </xf>
    <xf numFmtId="4" fontId="58" fillId="86" borderId="90">
      <alignment horizontal="right" vertical="center"/>
    </xf>
    <xf numFmtId="0" fontId="58" fillId="86" borderId="90">
      <alignment horizontal="right" vertical="center"/>
    </xf>
    <xf numFmtId="4" fontId="58" fillId="86" borderId="90">
      <alignment horizontal="right" vertical="center"/>
    </xf>
    <xf numFmtId="0" fontId="58" fillId="86" borderId="91">
      <alignment horizontal="right" vertical="center"/>
    </xf>
    <xf numFmtId="4" fontId="58" fillId="86" borderId="91">
      <alignment horizontal="right" vertical="center"/>
    </xf>
    <xf numFmtId="0" fontId="58" fillId="86" borderId="92">
      <alignment horizontal="right" vertical="center"/>
    </xf>
    <xf numFmtId="4" fontId="58" fillId="86" borderId="92">
      <alignment horizontal="right" vertical="center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60" fillId="84" borderId="91">
      <alignment horizontal="left" vertical="center"/>
    </xf>
    <xf numFmtId="0" fontId="60" fillId="0" borderId="90">
      <alignment horizontal="right" vertical="center"/>
    </xf>
    <xf numFmtId="4" fontId="60" fillId="0" borderId="90">
      <alignment horizontal="right" vertical="center"/>
    </xf>
    <xf numFmtId="0" fontId="60" fillId="0" borderId="90" applyNumberFormat="0" applyFill="0" applyAlignment="0" applyProtection="0"/>
    <xf numFmtId="0" fontId="82" fillId="43" borderId="84" applyNumberFormat="0" applyAlignment="0" applyProtection="0"/>
    <xf numFmtId="176" fontId="60" fillId="99" borderId="90" applyNumberFormat="0" applyFont="0" applyBorder="0" applyAlignment="0" applyProtection="0">
      <alignment horizontal="right" vertical="center"/>
    </xf>
    <xf numFmtId="0" fontId="60" fillId="85" borderId="90"/>
    <xf numFmtId="4" fontId="60" fillId="85" borderId="90"/>
    <xf numFmtId="0" fontId="8" fillId="47" borderId="89" applyNumberFormat="0" applyFont="0" applyAlignment="0" applyProtection="0"/>
    <xf numFmtId="0" fontId="64" fillId="47" borderId="89" applyNumberFormat="0" applyFont="0" applyAlignment="0" applyProtection="0"/>
    <xf numFmtId="0" fontId="60" fillId="0" borderId="90" applyNumberFormat="0" applyFill="0" applyAlignment="0" applyProtection="0"/>
    <xf numFmtId="0" fontId="1" fillId="76" borderId="0" applyNumberFormat="0" applyBorder="0" applyAlignment="0" applyProtection="0"/>
    <xf numFmtId="4" fontId="62" fillId="84" borderId="90">
      <alignment horizontal="right" vertical="center"/>
    </xf>
    <xf numFmtId="0" fontId="58" fillId="84" borderId="90">
      <alignment horizontal="right" vertical="center"/>
    </xf>
    <xf numFmtId="176" fontId="60" fillId="99" borderId="90" applyNumberFormat="0" applyFont="0" applyBorder="0" applyAlignment="0" applyProtection="0">
      <alignment horizontal="right" vertical="center"/>
    </xf>
    <xf numFmtId="49" fontId="60" fillId="0" borderId="90" applyNumberFormat="0" applyFont="0" applyFill="0" applyBorder="0" applyProtection="0">
      <alignment horizontal="left" vertical="center" indent="2"/>
    </xf>
    <xf numFmtId="49" fontId="60" fillId="0" borderId="91" applyNumberFormat="0" applyFont="0" applyFill="0" applyBorder="0" applyProtection="0">
      <alignment horizontal="left" vertical="center" indent="5"/>
    </xf>
    <xf numFmtId="49" fontId="60" fillId="0" borderId="90" applyNumberFormat="0" applyFont="0" applyFill="0" applyBorder="0" applyProtection="0">
      <alignment horizontal="left" vertical="center" indent="2"/>
    </xf>
    <xf numFmtId="4" fontId="60" fillId="0" borderId="90" applyFill="0" applyBorder="0" applyProtection="0">
      <alignment horizontal="right" vertical="center"/>
    </xf>
    <xf numFmtId="49" fontId="59" fillId="0" borderId="90" applyNumberFormat="0" applyFill="0" applyBorder="0" applyProtection="0">
      <alignment horizontal="left" vertical="center"/>
    </xf>
    <xf numFmtId="0" fontId="60" fillId="0" borderId="93">
      <alignment horizontal="left" vertical="center" wrapText="1" indent="2"/>
    </xf>
    <xf numFmtId="0" fontId="82" fillId="43" borderId="84" applyNumberFormat="0" applyAlignment="0" applyProtection="0"/>
    <xf numFmtId="0" fontId="58" fillId="86" borderId="92">
      <alignment horizontal="right" vertical="center"/>
    </xf>
    <xf numFmtId="0" fontId="58" fillId="86" borderId="92">
      <alignment horizontal="right" vertical="center"/>
    </xf>
    <xf numFmtId="4" fontId="58" fillId="86" borderId="90">
      <alignment horizontal="right" vertical="center"/>
    </xf>
    <xf numFmtId="0" fontId="58" fillId="86" borderId="90">
      <alignment horizontal="right" vertical="center"/>
    </xf>
    <xf numFmtId="0" fontId="23" fillId="43" borderId="84" applyNumberFormat="0" applyAlignment="0" applyProtection="0"/>
    <xf numFmtId="0" fontId="1" fillId="61" borderId="0" applyNumberFormat="0" applyBorder="0" applyAlignment="0" applyProtection="0"/>
    <xf numFmtId="0" fontId="60" fillId="85" borderId="90"/>
    <xf numFmtId="4" fontId="60" fillId="85" borderId="90"/>
    <xf numFmtId="4" fontId="58" fillId="86" borderId="90">
      <alignment horizontal="right" vertical="center"/>
    </xf>
    <xf numFmtId="0" fontId="62" fillId="84" borderId="90">
      <alignment horizontal="right" vertical="center"/>
    </xf>
    <xf numFmtId="4" fontId="60" fillId="0" borderId="90">
      <alignment horizontal="right" vertical="center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82" fillId="43" borderId="84" applyNumberFormat="0" applyAlignment="0" applyProtection="0"/>
    <xf numFmtId="0" fontId="23" fillId="43" borderId="84" applyNumberFormat="0" applyAlignment="0" applyProtection="0"/>
    <xf numFmtId="0" fontId="58" fillId="86" borderId="92">
      <alignment horizontal="right" vertical="center"/>
    </xf>
    <xf numFmtId="0" fontId="62" fillId="84" borderId="90">
      <alignment horizontal="right" vertical="center"/>
    </xf>
    <xf numFmtId="4" fontId="58" fillId="84" borderId="90">
      <alignment horizontal="right" vertical="center"/>
    </xf>
    <xf numFmtId="4" fontId="58" fillId="86" borderId="90">
      <alignment horizontal="right" vertical="center"/>
    </xf>
    <xf numFmtId="49" fontId="60" fillId="0" borderId="91" applyNumberFormat="0" applyFont="0" applyFill="0" applyBorder="0" applyProtection="0">
      <alignment horizontal="left" vertical="center" indent="5"/>
    </xf>
    <xf numFmtId="4" fontId="60" fillId="0" borderId="90" applyFill="0" applyBorder="0" applyProtection="0">
      <alignment horizontal="right" vertical="center"/>
    </xf>
    <xf numFmtId="4" fontId="58" fillId="84" borderId="90">
      <alignment horizontal="right" vertical="center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23" fillId="43" borderId="84" applyNumberFormat="0" applyAlignment="0" applyProtection="0"/>
    <xf numFmtId="0" fontId="64" fillId="47" borderId="89" applyNumberFormat="0" applyFont="0" applyAlignment="0" applyProtection="0"/>
    <xf numFmtId="0" fontId="8" fillId="47" borderId="89" applyNumberFormat="0" applyFont="0" applyAlignment="0" applyProtection="0"/>
    <xf numFmtId="0" fontId="82" fillId="43" borderId="84" applyNumberFormat="0" applyAlignment="0" applyProtection="0"/>
    <xf numFmtId="0" fontId="64" fillId="47" borderId="89" applyNumberFormat="0" applyFont="0" applyAlignment="0" applyProtection="0"/>
    <xf numFmtId="0" fontId="82" fillId="43" borderId="84" applyNumberFormat="0" applyAlignment="0" applyProtection="0"/>
    <xf numFmtId="0" fontId="82" fillId="43" borderId="84" applyNumberFormat="0" applyAlignment="0" applyProtection="0"/>
    <xf numFmtId="0" fontId="23" fillId="43" borderId="84" applyNumberFormat="0" applyAlignment="0" applyProtection="0"/>
    <xf numFmtId="49" fontId="60" fillId="0" borderId="90" applyNumberFormat="0" applyFont="0" applyFill="0" applyBorder="0" applyProtection="0">
      <alignment horizontal="left" vertical="center" indent="2"/>
    </xf>
    <xf numFmtId="0" fontId="58" fillId="84" borderId="90">
      <alignment horizontal="right" vertical="center"/>
    </xf>
    <xf numFmtId="4" fontId="58" fillId="84" borderId="90">
      <alignment horizontal="right" vertical="center"/>
    </xf>
    <xf numFmtId="0" fontId="62" fillId="84" borderId="90">
      <alignment horizontal="right" vertical="center"/>
    </xf>
    <xf numFmtId="4" fontId="62" fillId="84" borderId="90">
      <alignment horizontal="right" vertical="center"/>
    </xf>
    <xf numFmtId="0" fontId="58" fillId="86" borderId="90">
      <alignment horizontal="right" vertical="center"/>
    </xf>
    <xf numFmtId="4" fontId="58" fillId="86" borderId="90">
      <alignment horizontal="right" vertical="center"/>
    </xf>
    <xf numFmtId="0" fontId="58" fillId="86" borderId="90">
      <alignment horizontal="right" vertical="center"/>
    </xf>
    <xf numFmtId="4" fontId="58" fillId="86" borderId="90">
      <alignment horizontal="right" vertical="center"/>
    </xf>
    <xf numFmtId="0" fontId="60" fillId="0" borderId="90">
      <alignment horizontal="right" vertical="center"/>
    </xf>
    <xf numFmtId="4" fontId="60" fillId="0" borderId="90">
      <alignment horizontal="right" vertical="center"/>
    </xf>
    <xf numFmtId="4" fontId="60" fillId="0" borderId="90" applyFill="0" applyBorder="0" applyProtection="0">
      <alignment horizontal="right" vertical="center"/>
    </xf>
    <xf numFmtId="49" fontId="59" fillId="0" borderId="90" applyNumberFormat="0" applyFill="0" applyBorder="0" applyProtection="0">
      <alignment horizontal="left" vertical="center"/>
    </xf>
    <xf numFmtId="0" fontId="60" fillId="0" borderId="90" applyNumberFormat="0" applyFill="0" applyAlignment="0" applyProtection="0"/>
    <xf numFmtId="176" fontId="60" fillId="99" borderId="90" applyNumberFormat="0" applyFont="0" applyBorder="0" applyAlignment="0" applyProtection="0">
      <alignment horizontal="right" vertical="center"/>
    </xf>
    <xf numFmtId="0" fontId="60" fillId="85" borderId="90"/>
    <xf numFmtId="4" fontId="60" fillId="85" borderId="90"/>
    <xf numFmtId="4" fontId="58" fillId="86" borderId="90">
      <alignment horizontal="right" vertical="center"/>
    </xf>
    <xf numFmtId="0" fontId="60" fillId="85" borderId="90"/>
    <xf numFmtId="0" fontId="58" fillId="84" borderId="90">
      <alignment horizontal="right" vertical="center"/>
    </xf>
    <xf numFmtId="0" fontId="60" fillId="0" borderId="90">
      <alignment horizontal="right" vertical="center"/>
    </xf>
    <xf numFmtId="0" fontId="60" fillId="84" borderId="91">
      <alignment horizontal="left" vertical="center"/>
    </xf>
    <xf numFmtId="176" fontId="60" fillId="99" borderId="90" applyNumberFormat="0" applyFont="0" applyBorder="0" applyAlignment="0" applyProtection="0">
      <alignment horizontal="right" vertical="center"/>
    </xf>
    <xf numFmtId="0" fontId="64" fillId="47" borderId="89" applyNumberFormat="0" applyFont="0" applyAlignment="0" applyProtection="0"/>
    <xf numFmtId="0" fontId="60" fillId="0" borderId="93">
      <alignment horizontal="left" vertical="center" wrapText="1" indent="2"/>
    </xf>
    <xf numFmtId="4" fontId="60" fillId="85" borderId="90"/>
    <xf numFmtId="49" fontId="59" fillId="0" borderId="90" applyNumberFormat="0" applyFill="0" applyBorder="0" applyProtection="0">
      <alignment horizontal="left" vertical="center"/>
    </xf>
    <xf numFmtId="0" fontId="60" fillId="0" borderId="90">
      <alignment horizontal="right" vertical="center"/>
    </xf>
    <xf numFmtId="4" fontId="58" fillId="86" borderId="92">
      <alignment horizontal="right" vertical="center"/>
    </xf>
    <xf numFmtId="4" fontId="58" fillId="86" borderId="90">
      <alignment horizontal="right" vertical="center"/>
    </xf>
    <xf numFmtId="4" fontId="58" fillId="86" borderId="90">
      <alignment horizontal="right" vertical="center"/>
    </xf>
    <xf numFmtId="0" fontId="62" fillId="84" borderId="90">
      <alignment horizontal="right" vertical="center"/>
    </xf>
    <xf numFmtId="0" fontId="58" fillId="84" borderId="90">
      <alignment horizontal="right" vertical="center"/>
    </xf>
    <xf numFmtId="49" fontId="60" fillId="0" borderId="90" applyNumberFormat="0" applyFont="0" applyFill="0" applyBorder="0" applyProtection="0">
      <alignment horizontal="left" vertical="center" indent="2"/>
    </xf>
    <xf numFmtId="0" fontId="23" fillId="43" borderId="84" applyNumberFormat="0" applyAlignment="0" applyProtection="0"/>
    <xf numFmtId="49" fontId="60" fillId="0" borderId="90" applyNumberFormat="0" applyFont="0" applyFill="0" applyBorder="0" applyProtection="0">
      <alignment horizontal="left" vertical="center" indent="2"/>
    </xf>
    <xf numFmtId="4" fontId="60" fillId="0" borderId="90" applyFill="0" applyBorder="0" applyProtection="0">
      <alignment horizontal="right" vertical="center"/>
    </xf>
    <xf numFmtId="0" fontId="82" fillId="43" borderId="84" applyNumberFormat="0" applyAlignment="0" applyProtection="0"/>
    <xf numFmtId="0" fontId="60" fillId="0" borderId="90" applyNumberFormat="0" applyFill="0" applyAlignment="0" applyProtection="0"/>
    <xf numFmtId="4" fontId="60" fillId="0" borderId="90">
      <alignment horizontal="right" vertical="center"/>
    </xf>
    <xf numFmtId="0" fontId="60" fillId="0" borderId="90">
      <alignment horizontal="right" vertical="center"/>
    </xf>
    <xf numFmtId="0" fontId="23" fillId="43" borderId="84" applyNumberFormat="0" applyAlignment="0" applyProtection="0"/>
    <xf numFmtId="0" fontId="60" fillId="86" borderId="93">
      <alignment horizontal="left" vertical="center" wrapText="1" indent="2"/>
    </xf>
    <xf numFmtId="4" fontId="58" fillId="86" borderId="91">
      <alignment horizontal="right" vertical="center"/>
    </xf>
    <xf numFmtId="0" fontId="58" fillId="86" borderId="91">
      <alignment horizontal="right" vertical="center"/>
    </xf>
    <xf numFmtId="0" fontId="58" fillId="86" borderId="90">
      <alignment horizontal="right" vertical="center"/>
    </xf>
    <xf numFmtId="4" fontId="62" fillId="84" borderId="90">
      <alignment horizontal="right" vertical="center"/>
    </xf>
    <xf numFmtId="0" fontId="44" fillId="62" borderId="0" applyNumberFormat="0" applyBorder="0" applyAlignment="0" applyProtection="0"/>
    <xf numFmtId="0" fontId="64" fillId="47" borderId="89" applyNumberFormat="0" applyFont="0" applyAlignment="0" applyProtection="0"/>
    <xf numFmtId="0" fontId="43" fillId="0" borderId="0" applyNumberFormat="0" applyFill="0" applyBorder="0" applyAlignment="0" applyProtection="0"/>
    <xf numFmtId="49" fontId="59" fillId="0" borderId="90" applyNumberFormat="0" applyFill="0" applyBorder="0" applyProtection="0">
      <alignment horizontal="left" vertical="center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64" fillId="47" borderId="89" applyNumberFormat="0" applyFont="0" applyAlignment="0" applyProtection="0"/>
    <xf numFmtId="0" fontId="8" fillId="47" borderId="89" applyNumberFormat="0" applyFont="0" applyAlignment="0" applyProtection="0"/>
    <xf numFmtId="0" fontId="82" fillId="43" borderId="84" applyNumberFormat="0" applyAlignment="0" applyProtection="0"/>
    <xf numFmtId="4" fontId="60" fillId="85" borderId="90"/>
    <xf numFmtId="0" fontId="58" fillId="86" borderId="90">
      <alignment horizontal="right" vertical="center"/>
    </xf>
    <xf numFmtId="4" fontId="58" fillId="86" borderId="92">
      <alignment horizontal="right" vertical="center"/>
    </xf>
    <xf numFmtId="0" fontId="58" fillId="86" borderId="91">
      <alignment horizontal="right" vertical="center"/>
    </xf>
    <xf numFmtId="0" fontId="30" fillId="0" borderId="0" applyNumberFormat="0" applyFill="0" applyBorder="0" applyAlignment="0" applyProtection="0"/>
    <xf numFmtId="0" fontId="64" fillId="47" borderId="89" applyNumberFormat="0" applyFont="0" applyAlignment="0" applyProtection="0"/>
    <xf numFmtId="4" fontId="58" fillId="86" borderId="91">
      <alignment horizontal="right" vertical="center"/>
    </xf>
    <xf numFmtId="0" fontId="60" fillId="86" borderId="93">
      <alignment horizontal="left" vertical="center" wrapText="1" indent="2"/>
    </xf>
    <xf numFmtId="0" fontId="60" fillId="85" borderId="90"/>
    <xf numFmtId="176" fontId="60" fillId="99" borderId="90" applyNumberFormat="0" applyFont="0" applyBorder="0" applyAlignment="0" applyProtection="0">
      <alignment horizontal="right" vertical="center"/>
    </xf>
    <xf numFmtId="0" fontId="60" fillId="0" borderId="90" applyNumberFormat="0" applyFill="0" applyAlignment="0" applyProtection="0"/>
    <xf numFmtId="4" fontId="60" fillId="0" borderId="90" applyFill="0" applyBorder="0" applyProtection="0">
      <alignment horizontal="right" vertical="center"/>
    </xf>
    <xf numFmtId="4" fontId="58" fillId="84" borderId="90">
      <alignment horizontal="right" vertical="center"/>
    </xf>
    <xf numFmtId="49" fontId="59" fillId="0" borderId="90" applyNumberFormat="0" applyFill="0" applyBorder="0" applyProtection="0">
      <alignment horizontal="left" vertical="center"/>
    </xf>
    <xf numFmtId="49" fontId="60" fillId="0" borderId="91" applyNumberFormat="0" applyFont="0" applyFill="0" applyBorder="0" applyProtection="0">
      <alignment horizontal="left" vertical="center" indent="5"/>
    </xf>
    <xf numFmtId="0" fontId="60" fillId="84" borderId="91">
      <alignment horizontal="left" vertical="center"/>
    </xf>
    <xf numFmtId="4" fontId="58" fillId="86" borderId="92">
      <alignment horizontal="right" vertical="center"/>
    </xf>
    <xf numFmtId="0" fontId="64" fillId="47" borderId="89" applyNumberFormat="0" applyFont="0" applyAlignment="0" applyProtection="0"/>
    <xf numFmtId="0" fontId="82" fillId="43" borderId="84" applyNumberFormat="0" applyAlignment="0" applyProtection="0"/>
    <xf numFmtId="0" fontId="58" fillId="86" borderId="90">
      <alignment horizontal="right" vertical="center"/>
    </xf>
    <xf numFmtId="0" fontId="8" fillId="47" borderId="89" applyNumberFormat="0" applyFont="0" applyAlignment="0" applyProtection="0"/>
    <xf numFmtId="4" fontId="60" fillId="0" borderId="90">
      <alignment horizontal="right" vertical="center"/>
    </xf>
    <xf numFmtId="0" fontId="58" fillId="86" borderId="90">
      <alignment horizontal="right" vertical="center"/>
    </xf>
    <xf numFmtId="0" fontId="58" fillId="86" borderId="90">
      <alignment horizontal="right" vertical="center"/>
    </xf>
    <xf numFmtId="4" fontId="62" fillId="84" borderId="90">
      <alignment horizontal="right" vertical="center"/>
    </xf>
    <xf numFmtId="0" fontId="58" fillId="84" borderId="90">
      <alignment horizontal="right" vertical="center"/>
    </xf>
    <xf numFmtId="4" fontId="58" fillId="84" borderId="90">
      <alignment horizontal="right" vertical="center"/>
    </xf>
    <xf numFmtId="0" fontId="62" fillId="84" borderId="90">
      <alignment horizontal="right" vertical="center"/>
    </xf>
    <xf numFmtId="4" fontId="62" fillId="84" borderId="90">
      <alignment horizontal="right" vertical="center"/>
    </xf>
    <xf numFmtId="0" fontId="58" fillId="86" borderId="90">
      <alignment horizontal="right" vertical="center"/>
    </xf>
    <xf numFmtId="4" fontId="58" fillId="86" borderId="90">
      <alignment horizontal="right" vertical="center"/>
    </xf>
    <xf numFmtId="0" fontId="58" fillId="86" borderId="90">
      <alignment horizontal="right" vertical="center"/>
    </xf>
    <xf numFmtId="4" fontId="58" fillId="86" borderId="90">
      <alignment horizontal="right" vertical="center"/>
    </xf>
    <xf numFmtId="0" fontId="58" fillId="86" borderId="91">
      <alignment horizontal="right" vertical="center"/>
    </xf>
    <xf numFmtId="4" fontId="58" fillId="86" borderId="91">
      <alignment horizontal="right" vertical="center"/>
    </xf>
    <xf numFmtId="0" fontId="58" fillId="86" borderId="92">
      <alignment horizontal="right" vertical="center"/>
    </xf>
    <xf numFmtId="4" fontId="58" fillId="86" borderId="92">
      <alignment horizontal="right" vertical="center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60" fillId="84" borderId="91">
      <alignment horizontal="left" vertical="center"/>
    </xf>
    <xf numFmtId="0" fontId="60" fillId="0" borderId="90">
      <alignment horizontal="right" vertical="center"/>
    </xf>
    <xf numFmtId="4" fontId="60" fillId="0" borderId="90">
      <alignment horizontal="right" vertical="center"/>
    </xf>
    <xf numFmtId="0" fontId="60" fillId="0" borderId="90" applyNumberFormat="0" applyFill="0" applyAlignment="0" applyProtection="0"/>
    <xf numFmtId="0" fontId="82" fillId="43" borderId="84" applyNumberFormat="0" applyAlignment="0" applyProtection="0"/>
    <xf numFmtId="176" fontId="60" fillId="99" borderId="90" applyNumberFormat="0" applyFont="0" applyBorder="0" applyAlignment="0" applyProtection="0">
      <alignment horizontal="right" vertical="center"/>
    </xf>
    <xf numFmtId="0" fontId="60" fillId="85" borderId="90"/>
    <xf numFmtId="4" fontId="60" fillId="85" borderId="90"/>
    <xf numFmtId="0" fontId="44" fillId="70" borderId="0" applyNumberFormat="0" applyBorder="0" applyAlignment="0" applyProtection="0"/>
    <xf numFmtId="0" fontId="8" fillId="47" borderId="89" applyNumberFormat="0" applyFont="0" applyAlignment="0" applyProtection="0"/>
    <xf numFmtId="0" fontId="64" fillId="47" borderId="89" applyNumberFormat="0" applyFont="0" applyAlignment="0" applyProtection="0"/>
    <xf numFmtId="0" fontId="60" fillId="0" borderId="90" applyNumberFormat="0" applyFill="0" applyAlignment="0" applyProtection="0"/>
    <xf numFmtId="4" fontId="62" fillId="84" borderId="90">
      <alignment horizontal="right" vertical="center"/>
    </xf>
    <xf numFmtId="0" fontId="58" fillId="84" borderId="90">
      <alignment horizontal="right" vertical="center"/>
    </xf>
    <xf numFmtId="176" fontId="60" fillId="99" borderId="90" applyNumberFormat="0" applyFont="0" applyBorder="0" applyAlignment="0" applyProtection="0">
      <alignment horizontal="right" vertical="center"/>
    </xf>
    <xf numFmtId="49" fontId="60" fillId="0" borderId="90" applyNumberFormat="0" applyFont="0" applyFill="0" applyBorder="0" applyProtection="0">
      <alignment horizontal="left" vertical="center" indent="2"/>
    </xf>
    <xf numFmtId="49" fontId="60" fillId="0" borderId="91" applyNumberFormat="0" applyFont="0" applyFill="0" applyBorder="0" applyProtection="0">
      <alignment horizontal="left" vertical="center" indent="5"/>
    </xf>
    <xf numFmtId="49" fontId="60" fillId="0" borderId="90" applyNumberFormat="0" applyFont="0" applyFill="0" applyBorder="0" applyProtection="0">
      <alignment horizontal="left" vertical="center" indent="2"/>
    </xf>
    <xf numFmtId="4" fontId="60" fillId="0" borderId="90" applyFill="0" applyBorder="0" applyProtection="0">
      <alignment horizontal="right" vertical="center"/>
    </xf>
    <xf numFmtId="49" fontId="59" fillId="0" borderId="90" applyNumberFormat="0" applyFill="0" applyBorder="0" applyProtection="0">
      <alignment horizontal="left" vertical="center"/>
    </xf>
    <xf numFmtId="0" fontId="60" fillId="0" borderId="93">
      <alignment horizontal="left" vertical="center" wrapText="1" indent="2"/>
    </xf>
    <xf numFmtId="0" fontId="82" fillId="43" borderId="84" applyNumberFormat="0" applyAlignment="0" applyProtection="0"/>
    <xf numFmtId="0" fontId="58" fillId="86" borderId="92">
      <alignment horizontal="right" vertical="center"/>
    </xf>
    <xf numFmtId="0" fontId="58" fillId="86" borderId="92">
      <alignment horizontal="right" vertical="center"/>
    </xf>
    <xf numFmtId="4" fontId="58" fillId="86" borderId="90">
      <alignment horizontal="right" vertical="center"/>
    </xf>
    <xf numFmtId="0" fontId="58" fillId="86" borderId="90">
      <alignment horizontal="right" vertical="center"/>
    </xf>
    <xf numFmtId="0" fontId="23" fillId="43" borderId="84" applyNumberFormat="0" applyAlignment="0" applyProtection="0"/>
    <xf numFmtId="0" fontId="60" fillId="85" borderId="90"/>
    <xf numFmtId="4" fontId="60" fillId="85" borderId="90"/>
    <xf numFmtId="4" fontId="58" fillId="86" borderId="90">
      <alignment horizontal="right" vertical="center"/>
    </xf>
    <xf numFmtId="0" fontId="62" fillId="84" borderId="90">
      <alignment horizontal="right" vertical="center"/>
    </xf>
    <xf numFmtId="4" fontId="60" fillId="0" borderId="90">
      <alignment horizontal="right" vertical="center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82" fillId="43" borderId="84" applyNumberFormat="0" applyAlignment="0" applyProtection="0"/>
    <xf numFmtId="0" fontId="23" fillId="43" borderId="84" applyNumberFormat="0" applyAlignment="0" applyProtection="0"/>
    <xf numFmtId="0" fontId="58" fillId="86" borderId="92">
      <alignment horizontal="right" vertical="center"/>
    </xf>
    <xf numFmtId="0" fontId="62" fillId="84" borderId="90">
      <alignment horizontal="right" vertical="center"/>
    </xf>
    <xf numFmtId="4" fontId="58" fillId="84" borderId="90">
      <alignment horizontal="right" vertical="center"/>
    </xf>
    <xf numFmtId="4" fontId="58" fillId="86" borderId="90">
      <alignment horizontal="right" vertical="center"/>
    </xf>
    <xf numFmtId="49" fontId="60" fillId="0" borderId="91" applyNumberFormat="0" applyFont="0" applyFill="0" applyBorder="0" applyProtection="0">
      <alignment horizontal="left" vertical="center" indent="5"/>
    </xf>
    <xf numFmtId="4" fontId="60" fillId="0" borderId="90" applyFill="0" applyBorder="0" applyProtection="0">
      <alignment horizontal="right" vertical="center"/>
    </xf>
    <xf numFmtId="4" fontId="58" fillId="84" borderId="90">
      <alignment horizontal="right" vertical="center"/>
    </xf>
    <xf numFmtId="0" fontId="44" fillId="70" borderId="0" applyNumberFormat="0" applyBorder="0" applyAlignment="0" applyProtection="0"/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60" fillId="86" borderId="93">
      <alignment horizontal="left" vertical="center" wrapText="1" indent="2"/>
    </xf>
    <xf numFmtId="0" fontId="60" fillId="0" borderId="90">
      <alignment horizontal="right" vertical="center"/>
    </xf>
    <xf numFmtId="4" fontId="58" fillId="86" borderId="92">
      <alignment horizontal="right" vertical="center"/>
    </xf>
    <xf numFmtId="0" fontId="60" fillId="0" borderId="90" applyNumberFormat="0" applyFill="0" applyAlignment="0" applyProtection="0"/>
    <xf numFmtId="0" fontId="58" fillId="86" borderId="90">
      <alignment horizontal="right" vertical="center"/>
    </xf>
    <xf numFmtId="4" fontId="58" fillId="86" borderId="92">
      <alignment horizontal="right" vertical="center"/>
    </xf>
    <xf numFmtId="0" fontId="60" fillId="85" borderId="90"/>
    <xf numFmtId="0" fontId="64" fillId="47" borderId="89" applyNumberFormat="0" applyFont="0" applyAlignment="0" applyProtection="0"/>
    <xf numFmtId="0" fontId="60" fillId="86" borderId="93">
      <alignment horizontal="left" vertical="center" wrapText="1" indent="2"/>
    </xf>
    <xf numFmtId="0" fontId="60" fillId="85" borderId="90"/>
    <xf numFmtId="0" fontId="40" fillId="56" borderId="17" applyNumberFormat="0" applyAlignment="0" applyProtection="0"/>
    <xf numFmtId="0" fontId="23" fillId="43" borderId="84" applyNumberFormat="0" applyAlignment="0" applyProtection="0"/>
    <xf numFmtId="0" fontId="8" fillId="47" borderId="89" applyNumberFormat="0" applyFont="0" applyAlignment="0" applyProtection="0"/>
    <xf numFmtId="4" fontId="60" fillId="0" borderId="90">
      <alignment horizontal="right" vertical="center"/>
    </xf>
    <xf numFmtId="0" fontId="60" fillId="86" borderId="93">
      <alignment horizontal="left" vertical="center" wrapText="1" indent="2"/>
    </xf>
    <xf numFmtId="0" fontId="58" fillId="86" borderId="90">
      <alignment horizontal="right" vertical="center"/>
    </xf>
    <xf numFmtId="4" fontId="60" fillId="0" borderId="90" applyFill="0" applyBorder="0" applyProtection="0">
      <alignment horizontal="right" vertical="center"/>
    </xf>
    <xf numFmtId="0" fontId="39" fillId="56" borderId="18" applyNumberFormat="0" applyAlignment="0" applyProtection="0"/>
    <xf numFmtId="0" fontId="60" fillId="0" borderId="93">
      <alignment horizontal="left" vertical="center" wrapText="1" indent="2"/>
    </xf>
    <xf numFmtId="4" fontId="58" fillId="84" borderId="90">
      <alignment horizontal="right" vertical="center"/>
    </xf>
    <xf numFmtId="0" fontId="60" fillId="85" borderId="90"/>
    <xf numFmtId="0" fontId="60" fillId="0" borderId="93">
      <alignment horizontal="left" vertical="center" wrapText="1" indent="2"/>
    </xf>
    <xf numFmtId="49" fontId="60" fillId="0" borderId="91" applyNumberFormat="0" applyFont="0" applyFill="0" applyBorder="0" applyProtection="0">
      <alignment horizontal="left" vertical="center" indent="5"/>
    </xf>
    <xf numFmtId="0" fontId="64" fillId="47" borderId="89" applyNumberFormat="0" applyFont="0" applyAlignment="0" applyProtection="0"/>
    <xf numFmtId="0" fontId="62" fillId="84" borderId="90">
      <alignment horizontal="right" vertical="center"/>
    </xf>
    <xf numFmtId="4" fontId="58" fillId="86" borderId="92">
      <alignment horizontal="right" vertical="center"/>
    </xf>
    <xf numFmtId="49" fontId="60" fillId="0" borderId="90" applyNumberFormat="0" applyFont="0" applyFill="0" applyBorder="0" applyProtection="0">
      <alignment horizontal="left" vertical="center" indent="2"/>
    </xf>
    <xf numFmtId="0" fontId="60" fillId="0" borderId="93">
      <alignment horizontal="left" vertical="center" wrapText="1" indent="2"/>
    </xf>
    <xf numFmtId="4" fontId="60" fillId="0" borderId="90">
      <alignment horizontal="right" vertical="center"/>
    </xf>
    <xf numFmtId="4" fontId="58" fillId="84" borderId="90">
      <alignment horizontal="right" vertical="center"/>
    </xf>
    <xf numFmtId="4" fontId="60" fillId="0" borderId="90">
      <alignment horizontal="right" vertical="center"/>
    </xf>
    <xf numFmtId="0" fontId="8" fillId="47" borderId="89" applyNumberFormat="0" applyFont="0" applyAlignment="0" applyProtection="0"/>
    <xf numFmtId="0" fontId="58" fillId="86" borderId="90">
      <alignment horizontal="right" vertical="center"/>
    </xf>
    <xf numFmtId="0" fontId="82" fillId="43" borderId="84" applyNumberFormat="0" applyAlignment="0" applyProtection="0"/>
    <xf numFmtId="0" fontId="58" fillId="86" borderId="90">
      <alignment horizontal="right" vertical="center"/>
    </xf>
    <xf numFmtId="0" fontId="1" fillId="77" borderId="0" applyNumberFormat="0" applyBorder="0" applyAlignment="0" applyProtection="0"/>
    <xf numFmtId="0" fontId="60" fillId="0" borderId="93">
      <alignment horizontal="left" vertical="center" wrapText="1" indent="2"/>
    </xf>
    <xf numFmtId="0" fontId="39" fillId="56" borderId="18" applyNumberFormat="0" applyAlignment="0" applyProtection="0"/>
    <xf numFmtId="0" fontId="40" fillId="56" borderId="17" applyNumberFormat="0" applyAlignment="0" applyProtection="0"/>
    <xf numFmtId="0" fontId="60" fillId="84" borderId="91">
      <alignment horizontal="left" vertical="center"/>
    </xf>
    <xf numFmtId="0" fontId="30" fillId="0" borderId="0" applyNumberFormat="0" applyFill="0" applyBorder="0" applyAlignment="0" applyProtection="0"/>
    <xf numFmtId="4" fontId="58" fillId="86" borderId="92">
      <alignment horizontal="right" vertical="center"/>
    </xf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4" fillId="47" borderId="89" applyNumberFormat="0" applyFont="0" applyAlignment="0" applyProtection="0"/>
    <xf numFmtId="0" fontId="82" fillId="43" borderId="84" applyNumberFormat="0" applyAlignment="0" applyProtection="0"/>
    <xf numFmtId="4" fontId="60" fillId="0" borderId="90">
      <alignment horizontal="right" vertical="center"/>
    </xf>
    <xf numFmtId="0" fontId="43" fillId="0" borderId="0" applyNumberFormat="0" applyFill="0" applyBorder="0" applyAlignment="0" applyProtection="0"/>
    <xf numFmtId="176" fontId="60" fillId="99" borderId="90" applyNumberFormat="0" applyFont="0" applyBorder="0" applyAlignment="0" applyProtection="0">
      <alignment horizontal="right" vertical="center"/>
    </xf>
    <xf numFmtId="0" fontId="8" fillId="47" borderId="89" applyNumberFormat="0" applyFont="0" applyAlignment="0" applyProtection="0"/>
    <xf numFmtId="0" fontId="60" fillId="0" borderId="93">
      <alignment horizontal="left" vertical="center" wrapText="1" indent="2"/>
    </xf>
    <xf numFmtId="0" fontId="1" fillId="72" borderId="0" applyNumberFormat="0" applyBorder="0" applyAlignment="0" applyProtection="0"/>
    <xf numFmtId="49" fontId="59" fillId="0" borderId="90" applyNumberFormat="0" applyFill="0" applyBorder="0" applyProtection="0">
      <alignment horizontal="left" vertical="center"/>
    </xf>
    <xf numFmtId="0" fontId="60" fillId="0" borderId="90" applyNumberFormat="0" applyFill="0" applyAlignment="0" applyProtection="0"/>
    <xf numFmtId="4" fontId="60" fillId="0" borderId="90" applyFill="0" applyBorder="0" applyProtection="0">
      <alignment horizontal="right" vertical="center"/>
    </xf>
    <xf numFmtId="49" fontId="60" fillId="0" borderId="90" applyNumberFormat="0" applyFont="0" applyFill="0" applyBorder="0" applyProtection="0">
      <alignment horizontal="left" vertical="center" indent="2"/>
    </xf>
    <xf numFmtId="49" fontId="59" fillId="0" borderId="90" applyNumberFormat="0" applyFill="0" applyBorder="0" applyProtection="0">
      <alignment horizontal="left" vertical="center"/>
    </xf>
    <xf numFmtId="0" fontId="82" fillId="43" borderId="84" applyNumberFormat="0" applyAlignment="0" applyProtection="0"/>
    <xf numFmtId="4" fontId="58" fillId="86" borderId="90">
      <alignment horizontal="right" vertical="center"/>
    </xf>
    <xf numFmtId="4" fontId="62" fillId="84" borderId="90">
      <alignment horizontal="right" vertical="center"/>
    </xf>
    <xf numFmtId="4" fontId="58" fillId="84" borderId="90">
      <alignment horizontal="right" vertical="center"/>
    </xf>
    <xf numFmtId="0" fontId="44" fillId="62" borderId="0" applyNumberFormat="0" applyBorder="0" applyAlignment="0" applyProtection="0"/>
    <xf numFmtId="0" fontId="58" fillId="86" borderId="90">
      <alignment horizontal="right" vertical="center"/>
    </xf>
    <xf numFmtId="0" fontId="60" fillId="85" borderId="90"/>
    <xf numFmtId="4" fontId="58" fillId="86" borderId="90">
      <alignment horizontal="right" vertical="center"/>
    </xf>
    <xf numFmtId="0" fontId="82" fillId="43" borderId="84" applyNumberFormat="0" applyAlignment="0" applyProtection="0"/>
    <xf numFmtId="0" fontId="58" fillId="84" borderId="90">
      <alignment horizontal="right" vertical="center"/>
    </xf>
    <xf numFmtId="4" fontId="58" fillId="86" borderId="92">
      <alignment horizontal="right" vertical="center"/>
    </xf>
    <xf numFmtId="0" fontId="58" fillId="86" borderId="91">
      <alignment horizontal="right" vertical="center"/>
    </xf>
    <xf numFmtId="4" fontId="62" fillId="84" borderId="90">
      <alignment horizontal="right" vertical="center"/>
    </xf>
    <xf numFmtId="4" fontId="58" fillId="86" borderId="91">
      <alignment horizontal="right" vertical="center"/>
    </xf>
    <xf numFmtId="0" fontId="82" fillId="43" borderId="84" applyNumberFormat="0" applyAlignment="0" applyProtection="0"/>
    <xf numFmtId="4" fontId="60" fillId="85" borderId="90"/>
    <xf numFmtId="49" fontId="60" fillId="0" borderId="90" applyNumberFormat="0" applyFont="0" applyFill="0" applyBorder="0" applyProtection="0">
      <alignment horizontal="left" vertical="center" indent="2"/>
    </xf>
    <xf numFmtId="4" fontId="58" fillId="86" borderId="91">
      <alignment horizontal="right" vertical="center"/>
    </xf>
    <xf numFmtId="0" fontId="58" fillId="86" borderId="91">
      <alignment horizontal="right" vertical="center"/>
    </xf>
    <xf numFmtId="4" fontId="60" fillId="85" borderId="90"/>
    <xf numFmtId="0" fontId="60" fillId="84" borderId="91">
      <alignment horizontal="left" vertical="center"/>
    </xf>
    <xf numFmtId="4" fontId="58" fillId="86" borderId="91">
      <alignment horizontal="right" vertical="center"/>
    </xf>
    <xf numFmtId="0" fontId="58" fillId="86" borderId="92">
      <alignment horizontal="right" vertical="center"/>
    </xf>
    <xf numFmtId="0" fontId="1" fillId="65" borderId="0" applyNumberFormat="0" applyBorder="0" applyAlignment="0" applyProtection="0"/>
    <xf numFmtId="0" fontId="62" fillId="84" borderId="90">
      <alignment horizontal="right" vertical="center"/>
    </xf>
    <xf numFmtId="0" fontId="58" fillId="84" borderId="90">
      <alignment horizontal="right" vertical="center"/>
    </xf>
    <xf numFmtId="0" fontId="23" fillId="43" borderId="84" applyNumberFormat="0" applyAlignment="0" applyProtection="0"/>
    <xf numFmtId="0" fontId="60" fillId="0" borderId="90">
      <alignment horizontal="right" vertical="center"/>
    </xf>
    <xf numFmtId="4" fontId="62" fillId="84" borderId="90">
      <alignment horizontal="right" vertical="center"/>
    </xf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4" fontId="58" fillId="86" borderId="90">
      <alignment horizontal="right" vertical="center"/>
    </xf>
    <xf numFmtId="49" fontId="60" fillId="0" borderId="90" applyNumberFormat="0" applyFont="0" applyFill="0" applyBorder="0" applyProtection="0">
      <alignment horizontal="left" vertical="center" indent="2"/>
    </xf>
    <xf numFmtId="0" fontId="23" fillId="43" borderId="84" applyNumberFormat="0" applyAlignment="0" applyProtection="0"/>
    <xf numFmtId="0" fontId="44" fillId="82" borderId="0" applyNumberFormat="0" applyBorder="0" applyAlignment="0" applyProtection="0"/>
    <xf numFmtId="4" fontId="60" fillId="0" borderId="90" applyFill="0" applyBorder="0" applyProtection="0">
      <alignment horizontal="right" vertical="center"/>
    </xf>
    <xf numFmtId="0" fontId="1" fillId="81" borderId="0" applyNumberFormat="0" applyBorder="0" applyAlignment="0" applyProtection="0"/>
    <xf numFmtId="49" fontId="60" fillId="0" borderId="90" applyNumberFormat="0" applyFont="0" applyFill="0" applyBorder="0" applyProtection="0">
      <alignment horizontal="left" vertical="center" indent="2"/>
    </xf>
    <xf numFmtId="176" fontId="60" fillId="99" borderId="90" applyNumberFormat="0" applyFont="0" applyBorder="0" applyAlignment="0" applyProtection="0">
      <alignment horizontal="right" vertical="center"/>
    </xf>
    <xf numFmtId="4" fontId="62" fillId="84" borderId="90">
      <alignment horizontal="right" vertical="center"/>
    </xf>
    <xf numFmtId="0" fontId="58" fillId="84" borderId="90">
      <alignment horizontal="right" vertical="center"/>
    </xf>
    <xf numFmtId="0" fontId="44" fillId="82" borderId="0" applyNumberFormat="0" applyBorder="0" applyAlignment="0" applyProtection="0"/>
    <xf numFmtId="49" fontId="60" fillId="0" borderId="90" applyNumberFormat="0" applyFont="0" applyFill="0" applyBorder="0" applyProtection="0">
      <alignment horizontal="left" vertical="center" indent="2"/>
    </xf>
    <xf numFmtId="0" fontId="58" fillId="86" borderId="90">
      <alignment horizontal="right" vertical="center"/>
    </xf>
    <xf numFmtId="0" fontId="60" fillId="0" borderId="93">
      <alignment horizontal="left" vertical="center" wrapText="1" indent="2"/>
    </xf>
    <xf numFmtId="0" fontId="1" fillId="72" borderId="0" applyNumberFormat="0" applyBorder="0" applyAlignment="0" applyProtection="0"/>
    <xf numFmtId="0" fontId="60" fillId="86" borderId="93">
      <alignment horizontal="left" vertical="center" wrapText="1" indent="2"/>
    </xf>
    <xf numFmtId="4" fontId="58" fillId="86" borderId="90">
      <alignment horizontal="right" vertical="center"/>
    </xf>
    <xf numFmtId="0" fontId="44" fillId="82" borderId="0" applyNumberFormat="0" applyBorder="0" applyAlignment="0" applyProtection="0"/>
    <xf numFmtId="4" fontId="58" fillId="86" borderId="90">
      <alignment horizontal="right" vertical="center"/>
    </xf>
    <xf numFmtId="4" fontId="58" fillId="86" borderId="92">
      <alignment horizontal="right" vertical="center"/>
    </xf>
    <xf numFmtId="4" fontId="58" fillId="86" borderId="90">
      <alignment horizontal="right" vertical="center"/>
    </xf>
    <xf numFmtId="49" fontId="60" fillId="0" borderId="90" applyNumberFormat="0" applyFont="0" applyFill="0" applyBorder="0" applyProtection="0">
      <alignment horizontal="left" vertical="center" indent="2"/>
    </xf>
    <xf numFmtId="0" fontId="44" fillId="74" borderId="0" applyNumberFormat="0" applyBorder="0" applyAlignment="0" applyProtection="0"/>
    <xf numFmtId="0" fontId="60" fillId="85" borderId="90"/>
    <xf numFmtId="0" fontId="40" fillId="56" borderId="17" applyNumberFormat="0" applyAlignment="0" applyProtection="0"/>
    <xf numFmtId="0" fontId="8" fillId="47" borderId="89" applyNumberFormat="0" applyFont="0" applyAlignment="0" applyProtection="0"/>
    <xf numFmtId="0" fontId="60" fillId="86" borderId="93">
      <alignment horizontal="left" vertical="center" wrapText="1" indent="2"/>
    </xf>
    <xf numFmtId="0" fontId="62" fillId="84" borderId="90">
      <alignment horizontal="right" vertical="center"/>
    </xf>
    <xf numFmtId="0" fontId="60" fillId="84" borderId="91">
      <alignment horizontal="left" vertical="center"/>
    </xf>
    <xf numFmtId="4" fontId="60" fillId="0" borderId="90" applyFill="0" applyBorder="0" applyProtection="0">
      <alignment horizontal="right" vertical="center"/>
    </xf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58" fillId="86" borderId="91">
      <alignment horizontal="right" vertical="center"/>
    </xf>
    <xf numFmtId="0" fontId="8" fillId="47" borderId="89" applyNumberFormat="0" applyFont="0" applyAlignment="0" applyProtection="0"/>
    <xf numFmtId="4" fontId="58" fillId="86" borderId="90">
      <alignment horizontal="right" vertical="center"/>
    </xf>
    <xf numFmtId="0" fontId="60" fillId="0" borderId="90">
      <alignment horizontal="right" vertical="center"/>
    </xf>
    <xf numFmtId="0" fontId="44" fillId="78" borderId="0" applyNumberFormat="0" applyBorder="0" applyAlignment="0" applyProtection="0"/>
    <xf numFmtId="0" fontId="60" fillId="86" borderId="93">
      <alignment horizontal="left" vertical="center" wrapText="1" indent="2"/>
    </xf>
    <xf numFmtId="4" fontId="58" fillId="86" borderId="90">
      <alignment horizontal="right" vertical="center"/>
    </xf>
    <xf numFmtId="0" fontId="64" fillId="47" borderId="89" applyNumberFormat="0" applyFont="0" applyAlignment="0" applyProtection="0"/>
    <xf numFmtId="49" fontId="59" fillId="0" borderId="90" applyNumberFormat="0" applyFill="0" applyBorder="0" applyProtection="0">
      <alignment horizontal="left" vertical="center"/>
    </xf>
    <xf numFmtId="4" fontId="58" fillId="84" borderId="90">
      <alignment horizontal="right" vertical="center"/>
    </xf>
    <xf numFmtId="0" fontId="58" fillId="86" borderId="90">
      <alignment horizontal="right" vertical="center"/>
    </xf>
    <xf numFmtId="0" fontId="40" fillId="56" borderId="17" applyNumberFormat="0" applyAlignment="0" applyProtection="0"/>
    <xf numFmtId="0" fontId="1" fillId="76" borderId="0" applyNumberFormat="0" applyBorder="0" applyAlignment="0" applyProtection="0"/>
    <xf numFmtId="0" fontId="64" fillId="47" borderId="89" applyNumberFormat="0" applyFont="0" applyAlignment="0" applyProtection="0"/>
    <xf numFmtId="0" fontId="64" fillId="47" borderId="89" applyNumberFormat="0" applyFont="0" applyAlignment="0" applyProtection="0"/>
    <xf numFmtId="4" fontId="58" fillId="86" borderId="92">
      <alignment horizontal="right" vertical="center"/>
    </xf>
    <xf numFmtId="0" fontId="58" fillId="86" borderId="92">
      <alignment horizontal="right" vertical="center"/>
    </xf>
    <xf numFmtId="49" fontId="60" fillId="0" borderId="91" applyNumberFormat="0" applyFont="0" applyFill="0" applyBorder="0" applyProtection="0">
      <alignment horizontal="left" vertical="center" indent="5"/>
    </xf>
    <xf numFmtId="176" fontId="60" fillId="99" borderId="90" applyNumberFormat="0" applyFont="0" applyBorder="0" applyAlignment="0" applyProtection="0">
      <alignment horizontal="right" vertical="center"/>
    </xf>
    <xf numFmtId="0" fontId="60" fillId="0" borderId="90" applyNumberFormat="0" applyFill="0" applyAlignment="0" applyProtection="0"/>
    <xf numFmtId="0" fontId="60" fillId="0" borderId="93">
      <alignment horizontal="left" vertical="center" wrapText="1" indent="2"/>
    </xf>
    <xf numFmtId="0" fontId="64" fillId="47" borderId="89" applyNumberFormat="0" applyFont="0" applyAlignment="0" applyProtection="0"/>
    <xf numFmtId="49" fontId="59" fillId="0" borderId="90" applyNumberFormat="0" applyFill="0" applyBorder="0" applyProtection="0">
      <alignment horizontal="left" vertical="center"/>
    </xf>
    <xf numFmtId="4" fontId="60" fillId="85" borderId="90"/>
    <xf numFmtId="0" fontId="64" fillId="47" borderId="89" applyNumberFormat="0" applyFont="0" applyAlignment="0" applyProtection="0"/>
    <xf numFmtId="0" fontId="1" fillId="69" borderId="0" applyNumberFormat="0" applyBorder="0" applyAlignment="0" applyProtection="0"/>
    <xf numFmtId="0" fontId="58" fillId="86" borderId="92">
      <alignment horizontal="right" vertical="center"/>
    </xf>
    <xf numFmtId="4" fontId="60" fillId="85" borderId="90"/>
    <xf numFmtId="0" fontId="58" fillId="86" borderId="92">
      <alignment horizontal="right" vertical="center"/>
    </xf>
    <xf numFmtId="0" fontId="64" fillId="47" borderId="89" applyNumberFormat="0" applyFont="0" applyAlignment="0" applyProtection="0"/>
    <xf numFmtId="49" fontId="59" fillId="0" borderId="90" applyNumberFormat="0" applyFill="0" applyBorder="0" applyProtection="0">
      <alignment horizontal="left" vertical="center"/>
    </xf>
    <xf numFmtId="0" fontId="58" fillId="86" borderId="90">
      <alignment horizontal="right" vertical="center"/>
    </xf>
    <xf numFmtId="0" fontId="60" fillId="86" borderId="93">
      <alignment horizontal="left" vertical="center" wrapText="1" indent="2"/>
    </xf>
    <xf numFmtId="0" fontId="1" fillId="68" borderId="0" applyNumberFormat="0" applyBorder="0" applyAlignment="0" applyProtection="0"/>
    <xf numFmtId="0" fontId="60" fillId="0" borderId="90" applyNumberFormat="0" applyFill="0" applyAlignment="0" applyProtection="0"/>
    <xf numFmtId="4" fontId="60" fillId="0" borderId="90" applyFill="0" applyBorder="0" applyProtection="0">
      <alignment horizontal="right" vertical="center"/>
    </xf>
    <xf numFmtId="0" fontId="60" fillId="84" borderId="91">
      <alignment horizontal="left" vertical="center"/>
    </xf>
    <xf numFmtId="0" fontId="60" fillId="84" borderId="91">
      <alignment horizontal="left" vertical="center"/>
    </xf>
    <xf numFmtId="0" fontId="60" fillId="0" borderId="93">
      <alignment horizontal="left" vertical="center" wrapText="1" indent="2"/>
    </xf>
    <xf numFmtId="0" fontId="58" fillId="86" borderId="90">
      <alignment horizontal="right" vertical="center"/>
    </xf>
    <xf numFmtId="0" fontId="82" fillId="43" borderId="84" applyNumberFormat="0" applyAlignment="0" applyProtection="0"/>
    <xf numFmtId="4" fontId="58" fillId="86" borderId="91">
      <alignment horizontal="right" vertical="center"/>
    </xf>
    <xf numFmtId="4" fontId="58" fillId="86" borderId="90">
      <alignment horizontal="right" vertical="center"/>
    </xf>
    <xf numFmtId="0" fontId="60" fillId="86" borderId="93">
      <alignment horizontal="left" vertical="center" wrapText="1" indent="2"/>
    </xf>
    <xf numFmtId="4" fontId="58" fillId="86" borderId="90">
      <alignment horizontal="right" vertical="center"/>
    </xf>
    <xf numFmtId="0" fontId="60" fillId="0" borderId="90">
      <alignment horizontal="right" vertical="center"/>
    </xf>
    <xf numFmtId="0" fontId="62" fillId="84" borderId="90">
      <alignment horizontal="right" vertical="center"/>
    </xf>
    <xf numFmtId="176" fontId="60" fillId="99" borderId="90" applyNumberFormat="0" applyFont="0" applyBorder="0" applyAlignment="0" applyProtection="0">
      <alignment horizontal="right" vertical="center"/>
    </xf>
    <xf numFmtId="4" fontId="60" fillId="85" borderId="90"/>
    <xf numFmtId="0" fontId="44" fillId="70" borderId="0" applyNumberFormat="0" applyBorder="0" applyAlignment="0" applyProtection="0"/>
    <xf numFmtId="0" fontId="8" fillId="47" borderId="89" applyNumberFormat="0" applyFont="0" applyAlignment="0" applyProtection="0"/>
    <xf numFmtId="0" fontId="60" fillId="0" borderId="90">
      <alignment horizontal="right" vertical="center"/>
    </xf>
    <xf numFmtId="49" fontId="59" fillId="0" borderId="90" applyNumberFormat="0" applyFill="0" applyBorder="0" applyProtection="0">
      <alignment horizontal="left" vertical="center"/>
    </xf>
    <xf numFmtId="0" fontId="60" fillId="86" borderId="93">
      <alignment horizontal="left" vertical="center" wrapText="1" indent="2"/>
    </xf>
    <xf numFmtId="0" fontId="58" fillId="86" borderId="90">
      <alignment horizontal="right" vertical="center"/>
    </xf>
    <xf numFmtId="0" fontId="64" fillId="47" borderId="89" applyNumberFormat="0" applyFont="0" applyAlignment="0" applyProtection="0"/>
    <xf numFmtId="4" fontId="60" fillId="0" borderId="90">
      <alignment horizontal="right" vertical="center"/>
    </xf>
    <xf numFmtId="4" fontId="60" fillId="0" borderId="90" applyFill="0" applyBorder="0" applyProtection="0">
      <alignment horizontal="right" vertical="center"/>
    </xf>
    <xf numFmtId="4" fontId="60" fillId="85" borderId="90"/>
    <xf numFmtId="4" fontId="58" fillId="84" borderId="90">
      <alignment horizontal="right" vertical="center"/>
    </xf>
    <xf numFmtId="0" fontId="1" fillId="69" borderId="0" applyNumberFormat="0" applyBorder="0" applyAlignment="0" applyProtection="0"/>
    <xf numFmtId="49" fontId="60" fillId="0" borderId="91" applyNumberFormat="0" applyFont="0" applyFill="0" applyBorder="0" applyProtection="0">
      <alignment horizontal="left" vertical="center" indent="5"/>
    </xf>
    <xf numFmtId="0" fontId="58" fillId="86" borderId="92">
      <alignment horizontal="right" vertical="center"/>
    </xf>
    <xf numFmtId="4" fontId="60" fillId="0" borderId="90">
      <alignment horizontal="right" vertical="center"/>
    </xf>
    <xf numFmtId="0" fontId="60" fillId="0" borderId="93">
      <alignment horizontal="left" vertical="center" wrapText="1" indent="2"/>
    </xf>
    <xf numFmtId="0" fontId="1" fillId="65" borderId="0" applyNumberFormat="0" applyBorder="0" applyAlignment="0" applyProtection="0"/>
    <xf numFmtId="49" fontId="60" fillId="0" borderId="91" applyNumberFormat="0" applyFont="0" applyFill="0" applyBorder="0" applyProtection="0">
      <alignment horizontal="left" vertical="center" indent="5"/>
    </xf>
    <xf numFmtId="0" fontId="58" fillId="86" borderId="90">
      <alignment horizontal="right" vertical="center"/>
    </xf>
    <xf numFmtId="0" fontId="58" fillId="86" borderId="90">
      <alignment horizontal="right" vertical="center"/>
    </xf>
    <xf numFmtId="0" fontId="30" fillId="0" borderId="0" applyNumberFormat="0" applyFill="0" applyBorder="0" applyAlignment="0" applyProtection="0"/>
    <xf numFmtId="0" fontId="60" fillId="0" borderId="90" applyNumberFormat="0" applyFill="0" applyAlignment="0" applyProtection="0"/>
    <xf numFmtId="0" fontId="82" fillId="43" borderId="84" applyNumberFormat="0" applyAlignment="0" applyProtection="0"/>
    <xf numFmtId="0" fontId="23" fillId="43" borderId="84" applyNumberFormat="0" applyAlignment="0" applyProtection="0"/>
    <xf numFmtId="0" fontId="82" fillId="43" borderId="84" applyNumberFormat="0" applyAlignment="0" applyProtection="0"/>
    <xf numFmtId="4" fontId="58" fillId="86" borderId="90">
      <alignment horizontal="right" vertical="center"/>
    </xf>
    <xf numFmtId="0" fontId="5" fillId="40" borderId="95" applyNumberFormat="0" applyProtection="0">
      <alignment horizontal="left" vertical="top" indent="1"/>
    </xf>
    <xf numFmtId="0" fontId="58" fillId="86" borderId="91">
      <alignment horizontal="right" vertical="center"/>
    </xf>
    <xf numFmtId="0" fontId="58" fillId="86" borderId="90">
      <alignment horizontal="right" vertical="center"/>
    </xf>
    <xf numFmtId="0" fontId="1" fillId="77" borderId="0" applyNumberFormat="0" applyBorder="0" applyAlignment="0" applyProtection="0"/>
    <xf numFmtId="0" fontId="58" fillId="86" borderId="90">
      <alignment horizontal="right" vertical="center"/>
    </xf>
    <xf numFmtId="0" fontId="58" fillId="86" borderId="92">
      <alignment horizontal="right" vertical="center"/>
    </xf>
    <xf numFmtId="0" fontId="60" fillId="85" borderId="90"/>
    <xf numFmtId="0" fontId="44" fillId="74" borderId="0" applyNumberFormat="0" applyBorder="0" applyAlignment="0" applyProtection="0"/>
    <xf numFmtId="4" fontId="62" fillId="84" borderId="90">
      <alignment horizontal="right" vertical="center"/>
    </xf>
    <xf numFmtId="0" fontId="58" fillId="86" borderId="91">
      <alignment horizontal="right" vertical="center"/>
    </xf>
    <xf numFmtId="0" fontId="60" fillId="0" borderId="90">
      <alignment horizontal="right" vertical="center"/>
    </xf>
    <xf numFmtId="0" fontId="23" fillId="43" borderId="84" applyNumberFormat="0" applyAlignment="0" applyProtection="0"/>
    <xf numFmtId="4" fontId="60" fillId="0" borderId="90">
      <alignment horizontal="right" vertical="center"/>
    </xf>
    <xf numFmtId="0" fontId="58" fillId="86" borderId="91">
      <alignment horizontal="right" vertical="center"/>
    </xf>
    <xf numFmtId="0" fontId="8" fillId="47" borderId="89" applyNumberFormat="0" applyFont="0" applyAlignment="0" applyProtection="0"/>
    <xf numFmtId="0" fontId="64" fillId="47" borderId="89" applyNumberFormat="0" applyFont="0" applyAlignment="0" applyProtection="0"/>
    <xf numFmtId="0" fontId="58" fillId="84" borderId="90">
      <alignment horizontal="right" vertical="center"/>
    </xf>
    <xf numFmtId="0" fontId="58" fillId="84" borderId="90">
      <alignment horizontal="right" vertical="center"/>
    </xf>
    <xf numFmtId="49" fontId="60" fillId="0" borderId="91" applyNumberFormat="0" applyFont="0" applyFill="0" applyBorder="0" applyProtection="0">
      <alignment horizontal="left" vertical="center" indent="5"/>
    </xf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4" fontId="58" fillId="86" borderId="90">
      <alignment horizontal="right" vertical="center"/>
    </xf>
    <xf numFmtId="4" fontId="58" fillId="86" borderId="90">
      <alignment horizontal="right" vertical="center"/>
    </xf>
    <xf numFmtId="0" fontId="60" fillId="0" borderId="93">
      <alignment horizontal="left" vertical="center" wrapText="1" indent="2"/>
    </xf>
    <xf numFmtId="0" fontId="1" fillId="60" borderId="0" applyNumberFormat="0" applyBorder="0" applyAlignment="0" applyProtection="0"/>
    <xf numFmtId="176" fontId="60" fillId="99" borderId="90" applyNumberFormat="0" applyFont="0" applyBorder="0" applyAlignment="0" applyProtection="0">
      <alignment horizontal="right" vertical="center"/>
    </xf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60" fillId="0" borderId="93">
      <alignment horizontal="left" vertical="center" wrapText="1" indent="2"/>
    </xf>
    <xf numFmtId="0" fontId="58" fillId="86" borderId="90">
      <alignment horizontal="right" vertical="center"/>
    </xf>
    <xf numFmtId="4" fontId="60" fillId="0" borderId="90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60" fillId="0" borderId="93">
      <alignment horizontal="left" vertical="center" wrapText="1" indent="2"/>
    </xf>
    <xf numFmtId="0" fontId="60" fillId="85" borderId="90"/>
    <xf numFmtId="0" fontId="60" fillId="0" borderId="90">
      <alignment horizontal="right" vertical="center"/>
    </xf>
    <xf numFmtId="0" fontId="60" fillId="85" borderId="90"/>
    <xf numFmtId="0" fontId="60" fillId="0" borderId="90">
      <alignment horizontal="right" vertical="center"/>
    </xf>
    <xf numFmtId="0" fontId="60" fillId="0" borderId="93">
      <alignment horizontal="left" vertical="center" wrapText="1" indent="2"/>
    </xf>
    <xf numFmtId="4" fontId="58" fillId="84" borderId="90">
      <alignment horizontal="right" vertical="center"/>
    </xf>
    <xf numFmtId="0" fontId="60" fillId="86" borderId="93">
      <alignment horizontal="left" vertical="center" wrapText="1" indent="2"/>
    </xf>
    <xf numFmtId="0" fontId="82" fillId="43" borderId="84" applyNumberFormat="0" applyAlignment="0" applyProtection="0"/>
    <xf numFmtId="0" fontId="62" fillId="84" borderId="90">
      <alignment horizontal="right" vertical="center"/>
    </xf>
    <xf numFmtId="0" fontId="1" fillId="73" borderId="0" applyNumberFormat="0" applyBorder="0" applyAlignment="0" applyProtection="0"/>
    <xf numFmtId="0" fontId="43" fillId="0" borderId="0" applyNumberFormat="0" applyFill="0" applyBorder="0" applyAlignment="0" applyProtection="0"/>
    <xf numFmtId="4" fontId="62" fillId="84" borderId="90">
      <alignment horizontal="right" vertical="center"/>
    </xf>
    <xf numFmtId="0" fontId="44" fillId="66" borderId="0" applyNumberFormat="0" applyBorder="0" applyAlignment="0" applyProtection="0"/>
    <xf numFmtId="0" fontId="58" fillId="86" borderId="91">
      <alignment horizontal="right" vertical="center"/>
    </xf>
    <xf numFmtId="0" fontId="23" fillId="43" borderId="84" applyNumberFormat="0" applyAlignment="0" applyProtection="0"/>
    <xf numFmtId="0" fontId="60" fillId="85" borderId="90"/>
    <xf numFmtId="4" fontId="62" fillId="84" borderId="90">
      <alignment horizontal="right" vertical="center"/>
    </xf>
    <xf numFmtId="0" fontId="62" fillId="84" borderId="90">
      <alignment horizontal="right" vertical="center"/>
    </xf>
    <xf numFmtId="0" fontId="82" fillId="43" borderId="84" applyNumberFormat="0" applyAlignment="0" applyProtection="0"/>
    <xf numFmtId="49" fontId="60" fillId="0" borderId="90" applyNumberFormat="0" applyFont="0" applyFill="0" applyBorder="0" applyProtection="0">
      <alignment horizontal="left" vertical="center" indent="2"/>
    </xf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82" fillId="43" borderId="84" applyNumberFormat="0" applyAlignment="0" applyProtection="0"/>
    <xf numFmtId="4" fontId="60" fillId="85" borderId="90"/>
    <xf numFmtId="0" fontId="2" fillId="0" borderId="22" applyNumberFormat="0" applyFill="0" applyAlignment="0" applyProtection="0"/>
    <xf numFmtId="0" fontId="58" fillId="86" borderId="92">
      <alignment horizontal="right" vertical="center"/>
    </xf>
    <xf numFmtId="0" fontId="23" fillId="43" borderId="84" applyNumberFormat="0" applyAlignment="0" applyProtection="0"/>
    <xf numFmtId="0" fontId="58" fillId="84" borderId="90">
      <alignment horizontal="right" vertical="center"/>
    </xf>
    <xf numFmtId="4" fontId="60" fillId="0" borderId="90">
      <alignment horizontal="right" vertical="center"/>
    </xf>
    <xf numFmtId="49" fontId="60" fillId="0" borderId="90" applyNumberFormat="0" applyFont="0" applyFill="0" applyBorder="0" applyProtection="0">
      <alignment horizontal="left" vertical="center" indent="2"/>
    </xf>
    <xf numFmtId="0" fontId="60" fillId="86" borderId="93">
      <alignment horizontal="left" vertical="center" wrapText="1" indent="2"/>
    </xf>
    <xf numFmtId="4" fontId="58" fillId="86" borderId="90">
      <alignment horizontal="right" vertical="center"/>
    </xf>
    <xf numFmtId="0" fontId="30" fillId="0" borderId="0" applyNumberFormat="0" applyFill="0" applyBorder="0" applyAlignment="0" applyProtection="0"/>
    <xf numFmtId="4" fontId="60" fillId="85" borderId="90"/>
    <xf numFmtId="0" fontId="58" fillId="84" borderId="90">
      <alignment horizontal="right" vertical="center"/>
    </xf>
    <xf numFmtId="0" fontId="44" fillId="62" borderId="0" applyNumberFormat="0" applyBorder="0" applyAlignment="0" applyProtection="0"/>
    <xf numFmtId="4" fontId="58" fillId="86" borderId="90">
      <alignment horizontal="right" vertical="center"/>
    </xf>
    <xf numFmtId="0" fontId="64" fillId="47" borderId="89" applyNumberFormat="0" applyFont="0" applyAlignment="0" applyProtection="0"/>
    <xf numFmtId="4" fontId="58" fillId="86" borderId="91">
      <alignment horizontal="right" vertical="center"/>
    </xf>
    <xf numFmtId="4" fontId="62" fillId="84" borderId="90">
      <alignment horizontal="right" vertical="center"/>
    </xf>
    <xf numFmtId="0" fontId="58" fillId="86" borderId="90">
      <alignment horizontal="right" vertical="center"/>
    </xf>
    <xf numFmtId="0" fontId="2" fillId="0" borderId="22" applyNumberFormat="0" applyFill="0" applyAlignment="0" applyProtection="0"/>
    <xf numFmtId="0" fontId="58" fillId="84" borderId="90">
      <alignment horizontal="right" vertical="center"/>
    </xf>
    <xf numFmtId="4" fontId="60" fillId="0" borderId="90" applyFill="0" applyBorder="0" applyProtection="0">
      <alignment horizontal="right" vertical="center"/>
    </xf>
    <xf numFmtId="0" fontId="60" fillId="86" borderId="93">
      <alignment horizontal="left" vertical="center" wrapText="1" indent="2"/>
    </xf>
    <xf numFmtId="4" fontId="60" fillId="85" borderId="90"/>
    <xf numFmtId="4" fontId="58" fillId="86" borderId="92">
      <alignment horizontal="right" vertical="center"/>
    </xf>
    <xf numFmtId="0" fontId="1" fillId="77" borderId="0" applyNumberFormat="0" applyBorder="0" applyAlignment="0" applyProtection="0"/>
    <xf numFmtId="49" fontId="59" fillId="0" borderId="90" applyNumberFormat="0" applyFill="0" applyBorder="0" applyProtection="0">
      <alignment horizontal="left" vertical="center"/>
    </xf>
    <xf numFmtId="0" fontId="60" fillId="86" borderId="93">
      <alignment horizontal="left" vertical="center" wrapText="1" indent="2"/>
    </xf>
    <xf numFmtId="0" fontId="60" fillId="86" borderId="93">
      <alignment horizontal="left" vertical="center" wrapText="1" indent="2"/>
    </xf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58" fillId="86" borderId="90">
      <alignment horizontal="right" vertical="center"/>
    </xf>
    <xf numFmtId="176" fontId="60" fillId="99" borderId="90" applyNumberFormat="0" applyFont="0" applyBorder="0" applyAlignment="0" applyProtection="0">
      <alignment horizontal="right" vertical="center"/>
    </xf>
    <xf numFmtId="0" fontId="1" fillId="81" borderId="0" applyNumberFormat="0" applyBorder="0" applyAlignment="0" applyProtection="0"/>
    <xf numFmtId="0" fontId="1" fillId="69" borderId="0" applyNumberFormat="0" applyBorder="0" applyAlignment="0" applyProtection="0"/>
    <xf numFmtId="0" fontId="82" fillId="43" borderId="84" applyNumberFormat="0" applyAlignment="0" applyProtection="0"/>
    <xf numFmtId="0" fontId="58" fillId="84" borderId="90">
      <alignment horizontal="right" vertical="center"/>
    </xf>
    <xf numFmtId="0" fontId="1" fillId="61" borderId="0" applyNumberFormat="0" applyBorder="0" applyAlignment="0" applyProtection="0"/>
    <xf numFmtId="0" fontId="82" fillId="43" borderId="84" applyNumberFormat="0" applyAlignment="0" applyProtection="0"/>
    <xf numFmtId="0" fontId="1" fillId="61" borderId="0" applyNumberFormat="0" applyBorder="0" applyAlignment="0" applyProtection="0"/>
    <xf numFmtId="4" fontId="62" fillId="84" borderId="90">
      <alignment horizontal="right" vertical="center"/>
    </xf>
    <xf numFmtId="4" fontId="58" fillId="84" borderId="90">
      <alignment horizontal="right" vertical="center"/>
    </xf>
    <xf numFmtId="0" fontId="60" fillId="0" borderId="90" applyNumberFormat="0" applyFill="0" applyAlignment="0" applyProtection="0"/>
    <xf numFmtId="4" fontId="58" fillId="84" borderId="90">
      <alignment horizontal="right" vertical="center"/>
    </xf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64" borderId="0" applyNumberFormat="0" applyBorder="0" applyAlignment="0" applyProtection="0"/>
    <xf numFmtId="0" fontId="60" fillId="0" borderId="90" applyNumberFormat="0" applyFill="0" applyAlignment="0" applyProtection="0"/>
    <xf numFmtId="0" fontId="62" fillId="84" borderId="90">
      <alignment horizontal="right" vertical="center"/>
    </xf>
    <xf numFmtId="0" fontId="64" fillId="47" borderId="89" applyNumberFormat="0" applyFont="0" applyAlignment="0" applyProtection="0"/>
    <xf numFmtId="4" fontId="58" fillId="86" borderId="90">
      <alignment horizontal="right" vertical="center"/>
    </xf>
    <xf numFmtId="4" fontId="58" fillId="86" borderId="90">
      <alignment horizontal="right" vertical="center"/>
    </xf>
    <xf numFmtId="4" fontId="62" fillId="84" borderId="90">
      <alignment horizontal="right" vertical="center"/>
    </xf>
    <xf numFmtId="0" fontId="64" fillId="47" borderId="89" applyNumberFormat="0" applyFont="0" applyAlignment="0" applyProtection="0"/>
    <xf numFmtId="0" fontId="60" fillId="0" borderId="90" applyNumberFormat="0" applyFill="0" applyAlignment="0" applyProtection="0"/>
    <xf numFmtId="0" fontId="58" fillId="86" borderId="92">
      <alignment horizontal="right" vertical="center"/>
    </xf>
    <xf numFmtId="4" fontId="58" fillId="86" borderId="90">
      <alignment horizontal="right" vertical="center"/>
    </xf>
    <xf numFmtId="0" fontId="23" fillId="43" borderId="84" applyNumberFormat="0" applyAlignment="0" applyProtection="0"/>
    <xf numFmtId="4" fontId="60" fillId="85" borderId="90"/>
    <xf numFmtId="0" fontId="60" fillId="84" borderId="91">
      <alignment horizontal="left" vertical="center"/>
    </xf>
    <xf numFmtId="0" fontId="62" fillId="84" borderId="90">
      <alignment horizontal="right" vertical="center"/>
    </xf>
    <xf numFmtId="0" fontId="58" fillId="86" borderId="90">
      <alignment horizontal="right" vertical="center"/>
    </xf>
    <xf numFmtId="0" fontId="60" fillId="84" borderId="91">
      <alignment horizontal="left" vertical="center"/>
    </xf>
    <xf numFmtId="0" fontId="8" fillId="47" borderId="89" applyNumberFormat="0" applyFont="0" applyAlignment="0" applyProtection="0"/>
    <xf numFmtId="0" fontId="44" fillId="78" borderId="0" applyNumberFormat="0" applyBorder="0" applyAlignment="0" applyProtection="0"/>
    <xf numFmtId="0" fontId="82" fillId="43" borderId="84" applyNumberFormat="0" applyAlignment="0" applyProtection="0"/>
    <xf numFmtId="0" fontId="1" fillId="65" borderId="0" applyNumberFormat="0" applyBorder="0" applyAlignment="0" applyProtection="0"/>
    <xf numFmtId="0" fontId="44" fillId="70" borderId="0" applyNumberFormat="0" applyBorder="0" applyAlignment="0" applyProtection="0"/>
    <xf numFmtId="49" fontId="59" fillId="0" borderId="90" applyNumberFormat="0" applyFill="0" applyBorder="0" applyProtection="0">
      <alignment horizontal="left" vertical="center"/>
    </xf>
    <xf numFmtId="4" fontId="58" fillId="86" borderId="91">
      <alignment horizontal="right" vertical="center"/>
    </xf>
    <xf numFmtId="49" fontId="59" fillId="0" borderId="90" applyNumberFormat="0" applyFill="0" applyBorder="0" applyProtection="0">
      <alignment horizontal="left" vertical="center"/>
    </xf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58" fillId="84" borderId="90">
      <alignment horizontal="right" vertical="center"/>
    </xf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4" fontId="58" fillId="86" borderId="91">
      <alignment horizontal="right" vertical="center"/>
    </xf>
    <xf numFmtId="0" fontId="58" fillId="86" borderId="90">
      <alignment horizontal="right" vertical="center"/>
    </xf>
    <xf numFmtId="176" fontId="60" fillId="99" borderId="90" applyNumberFormat="0" applyFont="0" applyBorder="0" applyAlignment="0" applyProtection="0">
      <alignment horizontal="right" vertical="center"/>
    </xf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60" fillId="0" borderId="90" applyNumberFormat="0" applyFill="0" applyAlignment="0" applyProtection="0"/>
    <xf numFmtId="0" fontId="60" fillId="0" borderId="90">
      <alignment horizontal="right" vertical="center"/>
    </xf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176" fontId="60" fillId="99" borderId="90" applyNumberFormat="0" applyFont="0" applyBorder="0" applyAlignment="0" applyProtection="0">
      <alignment horizontal="right" vertical="center"/>
    </xf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4" fontId="58" fillId="86" borderId="92">
      <alignment horizontal="right" vertical="center"/>
    </xf>
    <xf numFmtId="0" fontId="60" fillId="0" borderId="90">
      <alignment horizontal="right" vertical="center"/>
    </xf>
    <xf numFmtId="0" fontId="64" fillId="47" borderId="89" applyNumberFormat="0" applyFont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64" fillId="47" borderId="89" applyNumberFormat="0" applyFont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60" fillId="0" borderId="90" applyNumberFormat="0" applyFill="0" applyAlignment="0" applyProtection="0"/>
    <xf numFmtId="0" fontId="1" fillId="65" borderId="0" applyNumberFormat="0" applyBorder="0" applyAlignment="0" applyProtection="0"/>
    <xf numFmtId="4" fontId="60" fillId="0" borderId="90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62" fillId="84" borderId="90">
      <alignment horizontal="right" vertical="center"/>
    </xf>
    <xf numFmtId="0" fontId="1" fillId="60" borderId="0" applyNumberFormat="0" applyBorder="0" applyAlignment="0" applyProtection="0"/>
    <xf numFmtId="176" fontId="60" fillId="99" borderId="90" applyNumberFormat="0" applyFont="0" applyBorder="0" applyAlignment="0" applyProtection="0">
      <alignment horizontal="right" vertical="center"/>
    </xf>
    <xf numFmtId="0" fontId="1" fillId="60" borderId="0" applyNumberFormat="0" applyBorder="0" applyAlignment="0" applyProtection="0"/>
    <xf numFmtId="4" fontId="60" fillId="0" borderId="90">
      <alignment horizontal="right" vertical="center"/>
    </xf>
    <xf numFmtId="49" fontId="60" fillId="0" borderId="90" applyNumberFormat="0" applyFont="0" applyFill="0" applyBorder="0" applyProtection="0">
      <alignment horizontal="left" vertical="center" indent="2"/>
    </xf>
    <xf numFmtId="176" fontId="60" fillId="99" borderId="90" applyNumberFormat="0" applyFont="0" applyBorder="0" applyAlignment="0" applyProtection="0">
      <alignment horizontal="right" vertical="center"/>
    </xf>
    <xf numFmtId="49" fontId="59" fillId="0" borderId="90" applyNumberFormat="0" applyFill="0" applyBorder="0" applyProtection="0">
      <alignment horizontal="left" vertical="center"/>
    </xf>
    <xf numFmtId="4" fontId="58" fillId="86" borderId="90">
      <alignment horizontal="right" vertical="center"/>
    </xf>
    <xf numFmtId="4" fontId="60" fillId="0" borderId="90">
      <alignment horizontal="right" vertical="center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82" fillId="43" borderId="84" applyNumberFormat="0" applyAlignment="0" applyProtection="0"/>
    <xf numFmtId="0" fontId="23" fillId="43" borderId="84" applyNumberFormat="0" applyAlignment="0" applyProtection="0"/>
    <xf numFmtId="0" fontId="58" fillId="86" borderId="92">
      <alignment horizontal="right" vertical="center"/>
    </xf>
    <xf numFmtId="0" fontId="62" fillId="84" borderId="90">
      <alignment horizontal="right" vertical="center"/>
    </xf>
    <xf numFmtId="4" fontId="58" fillId="84" borderId="90">
      <alignment horizontal="right" vertical="center"/>
    </xf>
    <xf numFmtId="4" fontId="58" fillId="86" borderId="90">
      <alignment horizontal="right" vertical="center"/>
    </xf>
    <xf numFmtId="49" fontId="60" fillId="0" borderId="91" applyNumberFormat="0" applyFont="0" applyFill="0" applyBorder="0" applyProtection="0">
      <alignment horizontal="left" vertical="center" indent="5"/>
    </xf>
    <xf numFmtId="4" fontId="60" fillId="0" borderId="90" applyFill="0" applyBorder="0" applyProtection="0">
      <alignment horizontal="right" vertical="center"/>
    </xf>
    <xf numFmtId="4" fontId="58" fillId="84" borderId="90">
      <alignment horizontal="right" vertical="center"/>
    </xf>
    <xf numFmtId="0" fontId="1" fillId="68" borderId="0" applyNumberFormat="0" applyBorder="0" applyAlignment="0" applyProtection="0"/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60" fillId="86" borderId="93">
      <alignment horizontal="left" vertical="center" wrapText="1" indent="2"/>
    </xf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4" fillId="74" borderId="0" applyNumberFormat="0" applyBorder="0" applyAlignment="0" applyProtection="0"/>
    <xf numFmtId="0" fontId="1" fillId="81" borderId="0" applyNumberFormat="0" applyBorder="0" applyAlignment="0" applyProtection="0"/>
    <xf numFmtId="0" fontId="1" fillId="64" borderId="0" applyNumberFormat="0" applyBorder="0" applyAlignment="0" applyProtection="0"/>
    <xf numFmtId="0" fontId="2" fillId="0" borderId="22" applyNumberFormat="0" applyFill="0" applyAlignment="0" applyProtection="0"/>
    <xf numFmtId="0" fontId="1" fillId="73" borderId="0" applyNumberFormat="0" applyBorder="0" applyAlignment="0" applyProtection="0"/>
    <xf numFmtId="0" fontId="1" fillId="68" borderId="0" applyNumberFormat="0" applyBorder="0" applyAlignment="0" applyProtection="0"/>
    <xf numFmtId="0" fontId="40" fillId="56" borderId="17" applyNumberFormat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62" borderId="0" applyNumberFormat="0" applyBorder="0" applyAlignment="0" applyProtection="0"/>
    <xf numFmtId="0" fontId="1" fillId="7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64" borderId="0" applyNumberFormat="0" applyBorder="0" applyAlignment="0" applyProtection="0"/>
    <xf numFmtId="0" fontId="44" fillId="62" borderId="0" applyNumberFormat="0" applyBorder="0" applyAlignment="0" applyProtection="0"/>
    <xf numFmtId="0" fontId="1" fillId="61" borderId="0" applyNumberFormat="0" applyBorder="0" applyAlignment="0" applyProtection="0"/>
    <xf numFmtId="0" fontId="39" fillId="56" borderId="18" applyNumberFormat="0" applyAlignment="0" applyProtection="0"/>
    <xf numFmtId="0" fontId="96" fillId="48" borderId="89" applyNumberFormat="0" applyFont="0" applyAlignment="0" applyProtection="0"/>
    <xf numFmtId="0" fontId="119" fillId="83" borderId="84" applyNumberFormat="0" applyAlignment="0" applyProtection="0"/>
    <xf numFmtId="168" fontId="118" fillId="0" borderId="49" applyFont="0" applyAlignment="0">
      <alignment vertical="top" wrapText="1"/>
    </xf>
    <xf numFmtId="4" fontId="102" fillId="0" borderId="69" applyNumberFormat="0" applyFont="0" applyFill="0" applyAlignment="0" applyProtection="0"/>
    <xf numFmtId="4" fontId="7" fillId="47" borderId="95" applyNumberFormat="0" applyProtection="0">
      <alignment vertical="center"/>
    </xf>
    <xf numFmtId="4" fontId="102" fillId="0" borderId="69" applyNumberFormat="0" applyFont="0" applyFill="0" applyAlignment="0" applyProtection="0"/>
    <xf numFmtId="4" fontId="7" fillId="43" borderId="95" applyNumberFormat="0" applyProtection="0">
      <alignment horizontal="left" vertical="center" indent="1"/>
    </xf>
    <xf numFmtId="167" fontId="8" fillId="0" borderId="0" applyFont="0" applyFill="0" applyBorder="0" applyAlignment="0" applyProtection="0"/>
    <xf numFmtId="3" fontId="133" fillId="28" borderId="90">
      <alignment horizontal="center"/>
      <protection locked="0"/>
    </xf>
    <xf numFmtId="17" fontId="134" fillId="28" borderId="90">
      <alignment horizontal="center"/>
      <protection locked="0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18" fillId="0" borderId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8" fillId="0" borderId="0" applyFont="0" applyFill="0" applyBorder="0" applyAlignment="0" applyProtection="0"/>
    <xf numFmtId="165" fontId="118" fillId="0" borderId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9" fillId="0" borderId="0" applyFont="0" applyFill="0" applyBorder="0" applyAlignment="0" applyProtection="0"/>
    <xf numFmtId="165" fontId="118" fillId="0" borderId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18" fillId="0" borderId="0">
      <alignment vertical="top"/>
    </xf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/>
    <xf numFmtId="167" fontId="13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top"/>
    </xf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>
      <alignment vertical="top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8" fillId="28" borderId="90">
      <alignment horizontal="right"/>
      <protection locked="0"/>
    </xf>
    <xf numFmtId="0" fontId="1" fillId="61" borderId="0" applyNumberFormat="0" applyBorder="0" applyAlignment="0" applyProtection="0"/>
    <xf numFmtId="206" fontId="57" fillId="43" borderId="57" applyAlignment="0" applyProtection="0"/>
    <xf numFmtId="0" fontId="2" fillId="0" borderId="22" applyNumberFormat="0" applyFill="0" applyAlignment="0" applyProtection="0"/>
    <xf numFmtId="0" fontId="1" fillId="77" borderId="0" applyNumberFormat="0" applyBorder="0" applyAlignment="0" applyProtection="0"/>
    <xf numFmtId="179" fontId="144" fillId="0" borderId="57">
      <alignment horizontal="left" vertical="center"/>
    </xf>
    <xf numFmtId="0" fontId="144" fillId="0" borderId="57">
      <alignment horizontal="left" vertical="center"/>
    </xf>
    <xf numFmtId="179" fontId="144" fillId="0" borderId="57">
      <alignment horizontal="left" vertical="center"/>
    </xf>
    <xf numFmtId="0" fontId="30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39" fillId="56" borderId="18" applyNumberFormat="0" applyAlignment="0" applyProtection="0"/>
    <xf numFmtId="167" fontId="8" fillId="123" borderId="0">
      <protection locked="0"/>
    </xf>
    <xf numFmtId="0" fontId="44" fillId="66" borderId="0" applyNumberFormat="0" applyBorder="0" applyAlignment="0" applyProtection="0"/>
    <xf numFmtId="0" fontId="1" fillId="60" borderId="0" applyNumberFormat="0" applyBorder="0" applyAlignment="0" applyProtection="0"/>
    <xf numFmtId="0" fontId="1" fillId="81" borderId="0" applyNumberFormat="0" applyBorder="0" applyAlignment="0" applyProtection="0"/>
    <xf numFmtId="10" fontId="5" fillId="48" borderId="90" applyNumberFormat="0" applyBorder="0" applyAlignment="0" applyProtection="0"/>
    <xf numFmtId="0" fontId="40" fillId="56" borderId="17" applyNumberFormat="0" applyAlignment="0" applyProtection="0"/>
    <xf numFmtId="0" fontId="44" fillId="78" borderId="0" applyNumberFormat="0" applyBorder="0" applyAlignment="0" applyProtection="0"/>
    <xf numFmtId="0" fontId="44" fillId="74" borderId="0" applyNumberFormat="0" applyBorder="0" applyAlignment="0" applyProtection="0"/>
    <xf numFmtId="0" fontId="44" fillId="82" borderId="0" applyNumberFormat="0" applyBorder="0" applyAlignment="0" applyProtection="0"/>
    <xf numFmtId="0" fontId="1" fillId="80" borderId="0" applyNumberFormat="0" applyBorder="0" applyAlignment="0" applyProtection="0"/>
    <xf numFmtId="0" fontId="1" fillId="6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82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3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56" borderId="17" applyNumberFormat="0" applyAlignment="0" applyProtection="0"/>
    <xf numFmtId="0" fontId="40" fillId="56" borderId="17" applyNumberFormat="0" applyAlignment="0" applyProtection="0"/>
    <xf numFmtId="0" fontId="96" fillId="48" borderId="89" applyNumberFormat="0" applyFont="0" applyAlignment="0" applyProtection="0"/>
    <xf numFmtId="0" fontId="96" fillId="48" borderId="89" applyNumberFormat="0" applyFont="0" applyAlignment="0" applyProtection="0"/>
    <xf numFmtId="0" fontId="96" fillId="48" borderId="89" applyNumberFormat="0" applyFont="0" applyAlignment="0" applyProtection="0"/>
    <xf numFmtId="0" fontId="13" fillId="47" borderId="89" applyNumberFormat="0" applyFont="0" applyAlignment="0" applyProtection="0"/>
    <xf numFmtId="0" fontId="119" fillId="83" borderId="84" applyNumberFormat="0" applyAlignment="0" applyProtection="0"/>
    <xf numFmtId="0" fontId="82" fillId="43" borderId="58" applyNumberFormat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44" fillId="62" borderId="0" applyNumberFormat="0" applyBorder="0" applyAlignment="0" applyProtection="0"/>
    <xf numFmtId="0" fontId="1" fillId="61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56" borderId="17" applyNumberFormat="0" applyAlignment="0" applyProtection="0"/>
    <xf numFmtId="0" fontId="39" fillId="56" borderId="18" applyNumberFormat="0" applyAlignment="0" applyProtection="0"/>
    <xf numFmtId="217" fontId="134" fillId="0" borderId="74">
      <alignment horizontal="right"/>
    </xf>
    <xf numFmtId="168" fontId="118" fillId="0" borderId="49" applyFont="0" applyAlignment="0">
      <alignment vertical="top" wrapText="1"/>
    </xf>
    <xf numFmtId="166" fontId="133" fillId="28" borderId="0">
      <alignment horizontal="center"/>
      <protection locked="0"/>
    </xf>
    <xf numFmtId="0" fontId="7" fillId="41" borderId="95" applyNumberFormat="0" applyProtection="0">
      <alignment horizontal="left" vertical="top" indent="1"/>
    </xf>
    <xf numFmtId="0" fontId="6" fillId="40" borderId="96" applyBorder="0"/>
    <xf numFmtId="0" fontId="5" fillId="42" borderId="95" applyNumberFormat="0" applyProtection="0">
      <alignment horizontal="left" vertical="top" indent="1"/>
    </xf>
    <xf numFmtId="217" fontId="134" fillId="84" borderId="74">
      <alignment horizontal="right"/>
    </xf>
    <xf numFmtId="217" fontId="134" fillId="0" borderId="74">
      <alignment horizontal="right"/>
    </xf>
    <xf numFmtId="179" fontId="165" fillId="102" borderId="94">
      <alignment horizontal="center" wrapText="1"/>
    </xf>
    <xf numFmtId="179" fontId="165" fillId="102" borderId="94">
      <alignment horizontal="centerContinuous" wrapText="1"/>
    </xf>
    <xf numFmtId="179" fontId="165" fillId="102" borderId="94">
      <alignment horizontal="center" vertical="justify" textRotation="90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90" applyNumberFormat="0" applyFill="0" applyAlignment="0" applyProtection="0"/>
    <xf numFmtId="0" fontId="58" fillId="86" borderId="90">
      <alignment horizontal="right" vertical="center"/>
    </xf>
    <xf numFmtId="0" fontId="58" fillId="86" borderId="90">
      <alignment horizontal="right" vertical="center"/>
    </xf>
    <xf numFmtId="0" fontId="60" fillId="0" borderId="93">
      <alignment horizontal="left" vertical="center" wrapText="1" indent="2"/>
    </xf>
    <xf numFmtId="0" fontId="58" fillId="86" borderId="92">
      <alignment horizontal="right" vertical="center"/>
    </xf>
    <xf numFmtId="0" fontId="60" fillId="0" borderId="90">
      <alignment horizontal="right" vertical="center"/>
    </xf>
    <xf numFmtId="0" fontId="62" fillId="84" borderId="90">
      <alignment horizontal="right" vertical="center"/>
    </xf>
    <xf numFmtId="0" fontId="60" fillId="85" borderId="90"/>
    <xf numFmtId="0" fontId="58" fillId="84" borderId="90">
      <alignment horizontal="right" vertical="center"/>
    </xf>
    <xf numFmtId="4" fontId="60" fillId="0" borderId="90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92">
      <alignment horizontal="right" vertical="center"/>
    </xf>
    <xf numFmtId="4" fontId="58" fillId="86" borderId="92">
      <alignment horizontal="right" vertical="center"/>
    </xf>
    <xf numFmtId="0" fontId="60" fillId="86" borderId="93">
      <alignment horizontal="left" vertical="center" wrapText="1" indent="2"/>
    </xf>
    <xf numFmtId="0" fontId="60" fillId="0" borderId="93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0" fillId="56" borderId="17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72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72" borderId="0" applyNumberFormat="0" applyBorder="0" applyAlignment="0" applyProtection="0"/>
    <xf numFmtId="0" fontId="44" fillId="74" borderId="0" applyNumberFormat="0" applyBorder="0" applyAlignment="0" applyProtection="0"/>
    <xf numFmtId="0" fontId="40" fillId="56" borderId="17" applyNumberFormat="0" applyAlignment="0" applyProtection="0"/>
    <xf numFmtId="0" fontId="44" fillId="78" borderId="0" applyNumberFormat="0" applyBorder="0" applyAlignment="0" applyProtection="0"/>
    <xf numFmtId="0" fontId="40" fillId="56" borderId="17" applyNumberFormat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44" fillId="74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60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1" fillId="73" borderId="0" applyNumberFormat="0" applyBorder="0" applyAlignment="0" applyProtection="0"/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2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44" fillId="62" borderId="0" applyNumberFormat="0" applyBorder="0" applyAlignment="0" applyProtection="0"/>
    <xf numFmtId="0" fontId="2" fillId="0" borderId="22" applyNumberFormat="0" applyFill="0" applyAlignment="0" applyProtection="0"/>
    <xf numFmtId="0" fontId="1" fillId="77" borderId="0" applyNumberFormat="0" applyBorder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4" fillId="74" borderId="0" applyNumberFormat="0" applyBorder="0" applyAlignment="0" applyProtection="0"/>
    <xf numFmtId="0" fontId="1" fillId="64" borderId="0" applyNumberFormat="0" applyBorder="0" applyAlignment="0" applyProtection="0"/>
    <xf numFmtId="0" fontId="44" fillId="78" borderId="0" applyNumberFormat="0" applyBorder="0" applyAlignment="0" applyProtection="0"/>
    <xf numFmtId="0" fontId="1" fillId="65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72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131" fillId="47" borderId="97" applyNumberFormat="0" applyFont="0" applyAlignment="0" applyProtection="0"/>
    <xf numFmtId="179" fontId="131" fillId="47" borderId="97" applyNumberFormat="0" applyFont="0" applyAlignment="0" applyProtection="0"/>
    <xf numFmtId="179" fontId="131" fillId="47" borderId="97" applyNumberFormat="0" applyFont="0" applyAlignment="0" applyProtection="0"/>
    <xf numFmtId="179" fontId="131" fillId="47" borderId="97" applyNumberFormat="0" applyFont="0" applyAlignment="0" applyProtection="0"/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0" fillId="56" borderId="17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72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72" borderId="0" applyNumberFormat="0" applyBorder="0" applyAlignment="0" applyProtection="0"/>
    <xf numFmtId="0" fontId="44" fillId="74" borderId="0" applyNumberFormat="0" applyBorder="0" applyAlignment="0" applyProtection="0"/>
    <xf numFmtId="0" fontId="40" fillId="56" borderId="17" applyNumberFormat="0" applyAlignment="0" applyProtection="0"/>
    <xf numFmtId="0" fontId="44" fillId="78" borderId="0" applyNumberFormat="0" applyBorder="0" applyAlignment="0" applyProtection="0"/>
    <xf numFmtId="0" fontId="40" fillId="56" borderId="17" applyNumberFormat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44" fillId="74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60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1" fillId="73" borderId="0" applyNumberFormat="0" applyBorder="0" applyAlignment="0" applyProtection="0"/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2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44" fillId="62" borderId="0" applyNumberFormat="0" applyBorder="0" applyAlignment="0" applyProtection="0"/>
    <xf numFmtId="0" fontId="2" fillId="0" borderId="22" applyNumberFormat="0" applyFill="0" applyAlignment="0" applyProtection="0"/>
    <xf numFmtId="0" fontId="1" fillId="77" borderId="0" applyNumberFormat="0" applyBorder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4" fillId="74" borderId="0" applyNumberFormat="0" applyBorder="0" applyAlignment="0" applyProtection="0"/>
    <xf numFmtId="0" fontId="1" fillId="64" borderId="0" applyNumberFormat="0" applyBorder="0" applyAlignment="0" applyProtection="0"/>
    <xf numFmtId="0" fontId="44" fillId="78" borderId="0" applyNumberFormat="0" applyBorder="0" applyAlignment="0" applyProtection="0"/>
    <xf numFmtId="0" fontId="1" fillId="65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71" fillId="93" borderId="118" applyNumberFormat="0" applyAlignment="0" applyProtection="0"/>
    <xf numFmtId="0" fontId="58" fillId="86" borderId="121">
      <alignment horizontal="right" vertical="center"/>
    </xf>
    <xf numFmtId="0" fontId="23" fillId="43" borderId="117" applyNumberFormat="0" applyAlignment="0" applyProtection="0"/>
    <xf numFmtId="0" fontId="1" fillId="65" borderId="0" applyNumberFormat="0" applyBorder="0" applyAlignment="0" applyProtection="0"/>
    <xf numFmtId="0" fontId="68" fillId="43" borderId="118" applyNumberFormat="0" applyAlignment="0" applyProtection="0"/>
    <xf numFmtId="0" fontId="58" fillId="86" borderId="123">
      <alignment horizontal="right" vertical="center"/>
    </xf>
    <xf numFmtId="168" fontId="1" fillId="0" borderId="0" applyFont="0" applyFill="0" applyBorder="0" applyAlignment="0" applyProtection="0"/>
    <xf numFmtId="49" fontId="60" fillId="0" borderId="105" applyNumberFormat="0" applyFont="0" applyFill="0" applyBorder="0" applyProtection="0">
      <alignment horizontal="left" vertical="center" indent="5"/>
    </xf>
    <xf numFmtId="176" fontId="60" fillId="99" borderId="121" applyNumberFormat="0" applyFont="0" applyBorder="0" applyAlignment="0" applyProtection="0">
      <alignment horizontal="right" vertical="center"/>
    </xf>
    <xf numFmtId="0" fontId="82" fillId="43" borderId="117" applyNumberFormat="0" applyAlignment="0" applyProtection="0"/>
    <xf numFmtId="0" fontId="2" fillId="0" borderId="22" applyNumberFormat="0" applyFill="0" applyAlignment="0" applyProtection="0"/>
    <xf numFmtId="0" fontId="68" fillId="43" borderId="118" applyNumberFormat="0" applyAlignment="0" applyProtection="0"/>
    <xf numFmtId="0" fontId="58" fillId="86" borderId="121">
      <alignment horizontal="right" vertical="center"/>
    </xf>
    <xf numFmtId="0" fontId="1" fillId="60" borderId="0" applyNumberFormat="0" applyBorder="0" applyAlignment="0" applyProtection="0"/>
    <xf numFmtId="0" fontId="85" fillId="0" borderId="119" applyNumberFormat="0" applyFill="0" applyAlignment="0" applyProtection="0"/>
    <xf numFmtId="0" fontId="67" fillId="43" borderId="118" applyNumberFormat="0" applyAlignment="0" applyProtection="0"/>
    <xf numFmtId="0" fontId="60" fillId="86" borderId="124">
      <alignment horizontal="left" vertical="center" wrapText="1" indent="2"/>
    </xf>
    <xf numFmtId="4" fontId="58" fillId="84" borderId="121">
      <alignment horizontal="right" vertical="center"/>
    </xf>
    <xf numFmtId="0" fontId="60" fillId="85" borderId="121"/>
    <xf numFmtId="0" fontId="23" fillId="43" borderId="110" applyNumberFormat="0" applyAlignment="0" applyProtection="0"/>
    <xf numFmtId="0" fontId="60" fillId="85" borderId="104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176" fontId="60" fillId="99" borderId="121" applyNumberFormat="0" applyFont="0" applyBorder="0" applyAlignment="0" applyProtection="0">
      <alignment horizontal="right" vertical="center"/>
    </xf>
    <xf numFmtId="0" fontId="58" fillId="86" borderId="75">
      <alignment horizontal="right" vertical="center"/>
    </xf>
    <xf numFmtId="2" fontId="100" fillId="1" borderId="114" applyNumberFormat="0" applyBorder="0" applyProtection="0">
      <alignment horizontal="left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44" fillId="82" borderId="0" applyNumberFormat="0" applyBorder="0" applyAlignment="0" applyProtection="0"/>
    <xf numFmtId="0" fontId="1" fillId="69" borderId="0" applyNumberFormat="0" applyBorder="0" applyAlignment="0" applyProtection="0"/>
    <xf numFmtId="168" fontId="13" fillId="0" borderId="0" applyFont="0" applyFill="0" applyBorder="0" applyAlignment="0" applyProtection="0"/>
    <xf numFmtId="175" fontId="176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78" fillId="93" borderId="118" applyNumberFormat="0" applyAlignment="0" applyProtection="0"/>
    <xf numFmtId="0" fontId="23" fillId="43" borderId="117" applyNumberFormat="0" applyAlignment="0" applyProtection="0"/>
    <xf numFmtId="4" fontId="60" fillId="0" borderId="121">
      <alignment horizontal="right" vertical="center"/>
    </xf>
    <xf numFmtId="0" fontId="1" fillId="65" borderId="0" applyNumberFormat="0" applyBorder="0" applyAlignment="0" applyProtection="0"/>
    <xf numFmtId="0" fontId="64" fillId="47" borderId="120" applyNumberFormat="0" applyFont="0" applyAlignment="0" applyProtection="0"/>
    <xf numFmtId="0" fontId="1" fillId="68" borderId="0" applyNumberFormat="0" applyBorder="0" applyAlignment="0" applyProtection="0"/>
    <xf numFmtId="0" fontId="60" fillId="0" borderId="121">
      <alignment horizontal="right" vertical="center"/>
    </xf>
    <xf numFmtId="0" fontId="62" fillId="84" borderId="121">
      <alignment horizontal="right" vertical="center"/>
    </xf>
    <xf numFmtId="0" fontId="1" fillId="61" borderId="0" applyNumberFormat="0" applyBorder="0" applyAlignment="0" applyProtection="0"/>
    <xf numFmtId="0" fontId="82" fillId="43" borderId="117" applyNumberFormat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58" fillId="84" borderId="121">
      <alignment horizontal="right" vertical="center"/>
    </xf>
    <xf numFmtId="0" fontId="23" fillId="43" borderId="117" applyNumberFormat="0" applyAlignment="0" applyProtection="0"/>
    <xf numFmtId="0" fontId="17" fillId="0" borderId="119" applyNumberFormat="0" applyFill="0" applyAlignment="0" applyProtection="0"/>
    <xf numFmtId="4" fontId="62" fillId="84" borderId="121">
      <alignment horizontal="right" vertical="center"/>
    </xf>
    <xf numFmtId="0" fontId="58" fillId="86" borderId="104">
      <alignment horizontal="right" vertical="center"/>
    </xf>
    <xf numFmtId="0" fontId="58" fillId="86" borderId="123">
      <alignment horizontal="right" vertical="center"/>
    </xf>
    <xf numFmtId="0" fontId="176" fillId="0" borderId="0"/>
    <xf numFmtId="0" fontId="40" fillId="56" borderId="17" applyNumberFormat="0" applyAlignment="0" applyProtection="0"/>
    <xf numFmtId="4" fontId="62" fillId="84" borderId="121">
      <alignment horizontal="right" vertical="center"/>
    </xf>
    <xf numFmtId="0" fontId="58" fillId="86" borderId="121">
      <alignment horizontal="right" vertical="center"/>
    </xf>
    <xf numFmtId="0" fontId="58" fillId="86" borderId="121">
      <alignment horizontal="right" vertical="center"/>
    </xf>
    <xf numFmtId="4" fontId="62" fillId="84" borderId="121">
      <alignment horizontal="right" vertical="center"/>
    </xf>
    <xf numFmtId="0" fontId="60" fillId="0" borderId="124">
      <alignment horizontal="left" vertical="center" wrapText="1" indent="2"/>
    </xf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76" fillId="83" borderId="0" applyNumberFormat="0" applyFont="0" applyBorder="0" applyAlignment="0" applyProtection="0"/>
    <xf numFmtId="0" fontId="64" fillId="47" borderId="103" applyNumberFormat="0" applyFont="0" applyAlignment="0" applyProtection="0"/>
    <xf numFmtId="0" fontId="8" fillId="47" borderId="103" applyNumberFormat="0" applyFont="0" applyAlignment="0" applyProtection="0"/>
    <xf numFmtId="9" fontId="176" fillId="0" borderId="0" applyFont="0" applyFill="0" applyBorder="0" applyAlignment="0" applyProtection="0"/>
    <xf numFmtId="0" fontId="2" fillId="0" borderId="22" applyNumberFormat="0" applyFill="0" applyAlignment="0" applyProtection="0"/>
    <xf numFmtId="0" fontId="40" fillId="56" borderId="17" applyNumberFormat="0" applyAlignment="0" applyProtection="0"/>
    <xf numFmtId="0" fontId="1" fillId="69" borderId="0" applyNumberFormat="0" applyBorder="0" applyAlignment="0" applyProtection="0"/>
    <xf numFmtId="0" fontId="1" fillId="81" borderId="0" applyNumberFormat="0" applyBorder="0" applyAlignment="0" applyProtection="0"/>
    <xf numFmtId="0" fontId="58" fillId="84" borderId="121">
      <alignment horizontal="right" vertical="center"/>
    </xf>
    <xf numFmtId="0" fontId="78" fillId="93" borderId="118" applyNumberFormat="0" applyAlignment="0" applyProtection="0"/>
    <xf numFmtId="0" fontId="60" fillId="86" borderId="124">
      <alignment horizontal="left" vertical="center" wrapText="1" indent="2"/>
    </xf>
    <xf numFmtId="0" fontId="44" fillId="74" borderId="0" applyNumberFormat="0" applyBorder="0" applyAlignment="0" applyProtection="0"/>
    <xf numFmtId="4" fontId="58" fillId="86" borderId="121">
      <alignment horizontal="right" vertical="center"/>
    </xf>
    <xf numFmtId="0" fontId="71" fillId="93" borderId="118" applyNumberFormat="0" applyAlignment="0" applyProtection="0"/>
    <xf numFmtId="0" fontId="1" fillId="60" borderId="0" applyNumberFormat="0" applyBorder="0" applyAlignment="0" applyProtection="0"/>
    <xf numFmtId="0" fontId="17" fillId="0" borderId="119" applyNumberFormat="0" applyFill="0" applyAlignment="0" applyProtection="0"/>
    <xf numFmtId="0" fontId="1" fillId="60" borderId="0" applyNumberFormat="0" applyBorder="0" applyAlignment="0" applyProtection="0"/>
    <xf numFmtId="0" fontId="17" fillId="0" borderId="119" applyNumberFormat="0" applyFill="0" applyAlignment="0" applyProtection="0"/>
    <xf numFmtId="0" fontId="60" fillId="0" borderId="121" applyNumberFormat="0" applyFill="0" applyAlignment="0" applyProtection="0"/>
    <xf numFmtId="0" fontId="2" fillId="0" borderId="22" applyNumberFormat="0" applyFill="0" applyAlignment="0" applyProtection="0"/>
    <xf numFmtId="49" fontId="60" fillId="0" borderId="121" applyNumberFormat="0" applyFont="0" applyFill="0" applyBorder="0" applyProtection="0">
      <alignment horizontal="left" vertical="center" indent="2"/>
    </xf>
    <xf numFmtId="0" fontId="64" fillId="47" borderId="103" applyNumberFormat="0" applyFont="0" applyAlignment="0" applyProtection="0"/>
    <xf numFmtId="0" fontId="43" fillId="0" borderId="0" applyNumberFormat="0" applyFill="0" applyBorder="0" applyAlignment="0" applyProtection="0"/>
    <xf numFmtId="0" fontId="1" fillId="81" borderId="0" applyNumberFormat="0" applyBorder="0" applyAlignment="0" applyProtection="0"/>
    <xf numFmtId="0" fontId="58" fillId="84" borderId="104">
      <alignment horizontal="right" vertical="center"/>
    </xf>
    <xf numFmtId="4" fontId="58" fillId="84" borderId="104">
      <alignment horizontal="right" vertical="center"/>
    </xf>
    <xf numFmtId="0" fontId="62" fillId="84" borderId="104">
      <alignment horizontal="right" vertical="center"/>
    </xf>
    <xf numFmtId="4" fontId="62" fillId="84" borderId="104">
      <alignment horizontal="right" vertical="center"/>
    </xf>
    <xf numFmtId="0" fontId="58" fillId="86" borderId="104">
      <alignment horizontal="right" vertical="center"/>
    </xf>
    <xf numFmtId="4" fontId="58" fillId="86" borderId="104">
      <alignment horizontal="right" vertical="center"/>
    </xf>
    <xf numFmtId="0" fontId="58" fillId="86" borderId="104">
      <alignment horizontal="right" vertical="center"/>
    </xf>
    <xf numFmtId="4" fontId="58" fillId="86" borderId="104">
      <alignment horizontal="right" vertical="center"/>
    </xf>
    <xf numFmtId="0" fontId="58" fillId="86" borderId="105">
      <alignment horizontal="right" vertical="center"/>
    </xf>
    <xf numFmtId="4" fontId="58" fillId="86" borderId="105">
      <alignment horizontal="right" vertical="center"/>
    </xf>
    <xf numFmtId="0" fontId="58" fillId="86" borderId="106">
      <alignment horizontal="right" vertical="center"/>
    </xf>
    <xf numFmtId="4" fontId="58" fillId="86" borderId="106">
      <alignment horizontal="right" vertical="center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60" fillId="84" borderId="105">
      <alignment horizontal="left" vertical="center"/>
    </xf>
    <xf numFmtId="0" fontId="60" fillId="86" borderId="124">
      <alignment horizontal="left" vertical="center" wrapText="1" indent="2"/>
    </xf>
    <xf numFmtId="0" fontId="60" fillId="0" borderId="104">
      <alignment horizontal="right" vertical="center"/>
    </xf>
    <xf numFmtId="4" fontId="60" fillId="0" borderId="104">
      <alignment horizontal="right" vertical="center"/>
    </xf>
    <xf numFmtId="0" fontId="82" fillId="43" borderId="117" applyNumberFormat="0" applyAlignment="0" applyProtection="0"/>
    <xf numFmtId="0" fontId="60" fillId="0" borderId="104" applyNumberFormat="0" applyFill="0" applyAlignment="0" applyProtection="0"/>
    <xf numFmtId="176" fontId="60" fillId="99" borderId="104" applyNumberFormat="0" applyFont="0" applyBorder="0" applyAlignment="0" applyProtection="0">
      <alignment horizontal="right" vertical="center"/>
    </xf>
    <xf numFmtId="0" fontId="60" fillId="85" borderId="104"/>
    <xf numFmtId="4" fontId="60" fillId="85" borderId="104"/>
    <xf numFmtId="176" fontId="60" fillId="99" borderId="121" applyNumberFormat="0" applyFont="0" applyBorder="0" applyAlignment="0" applyProtection="0">
      <alignment horizontal="right" vertical="center"/>
    </xf>
    <xf numFmtId="0" fontId="17" fillId="0" borderId="119" applyNumberFormat="0" applyFill="0" applyAlignment="0" applyProtection="0"/>
    <xf numFmtId="0" fontId="17" fillId="0" borderId="119" applyNumberFormat="0" applyFill="0" applyAlignment="0" applyProtection="0"/>
    <xf numFmtId="0" fontId="58" fillId="86" borderId="123">
      <alignment horizontal="right" vertical="center"/>
    </xf>
    <xf numFmtId="0" fontId="60" fillId="0" borderId="124">
      <alignment horizontal="left" vertical="center" wrapText="1" indent="2"/>
    </xf>
    <xf numFmtId="0" fontId="8" fillId="47" borderId="120" applyNumberFormat="0" applyFont="0" applyAlignment="0" applyProtection="0"/>
    <xf numFmtId="4" fontId="60" fillId="0" borderId="121" applyFill="0" applyBorder="0" applyProtection="0">
      <alignment horizontal="right" vertical="center"/>
    </xf>
    <xf numFmtId="0" fontId="60" fillId="0" borderId="121" applyNumberFormat="0" applyFill="0" applyAlignment="0" applyProtection="0"/>
    <xf numFmtId="0" fontId="71" fillId="93" borderId="118" applyNumberFormat="0" applyAlignment="0" applyProtection="0"/>
    <xf numFmtId="4" fontId="58" fillId="86" borderId="122">
      <alignment horizontal="right" vertical="center"/>
    </xf>
    <xf numFmtId="4" fontId="60" fillId="0" borderId="121" applyFill="0" applyBorder="0" applyProtection="0">
      <alignment horizontal="right" vertical="center"/>
    </xf>
    <xf numFmtId="0" fontId="82" fillId="43" borderId="117" applyNumberFormat="0" applyAlignment="0" applyProtection="0"/>
    <xf numFmtId="0" fontId="60" fillId="86" borderId="124">
      <alignment horizontal="left" vertical="center" wrapText="1" indent="2"/>
    </xf>
    <xf numFmtId="0" fontId="68" fillId="43" borderId="118" applyNumberFormat="0" applyAlignment="0" applyProtection="0"/>
    <xf numFmtId="0" fontId="60" fillId="0" borderId="121" applyNumberFormat="0" applyFill="0" applyAlignment="0" applyProtection="0"/>
    <xf numFmtId="0" fontId="64" fillId="47" borderId="120" applyNumberFormat="0" applyFont="0" applyAlignment="0" applyProtection="0"/>
    <xf numFmtId="4" fontId="58" fillId="84" borderId="121">
      <alignment horizontal="right" vertical="center"/>
    </xf>
    <xf numFmtId="0" fontId="58" fillId="86" borderId="122">
      <alignment horizontal="right" vertical="center"/>
    </xf>
    <xf numFmtId="0" fontId="58" fillId="86" borderId="121">
      <alignment horizontal="right" vertical="center"/>
    </xf>
    <xf numFmtId="4" fontId="58" fillId="86" borderId="121">
      <alignment horizontal="right" vertical="center"/>
    </xf>
    <xf numFmtId="0" fontId="67" fillId="43" borderId="118" applyNumberFormat="0" applyAlignment="0" applyProtection="0"/>
    <xf numFmtId="4" fontId="62" fillId="84" borderId="121">
      <alignment horizontal="right" vertical="center"/>
    </xf>
    <xf numFmtId="0" fontId="71" fillId="93" borderId="118" applyNumberFormat="0" applyAlignment="0" applyProtection="0"/>
    <xf numFmtId="0" fontId="58" fillId="86" borderId="123">
      <alignment horizontal="right" vertical="center"/>
    </xf>
    <xf numFmtId="0" fontId="17" fillId="0" borderId="119" applyNumberFormat="0" applyFill="0" applyAlignment="0" applyProtection="0"/>
    <xf numFmtId="0" fontId="78" fillId="93" borderId="118" applyNumberFormat="0" applyAlignment="0" applyProtection="0"/>
    <xf numFmtId="0" fontId="85" fillId="0" borderId="119" applyNumberFormat="0" applyFill="0" applyAlignment="0" applyProtection="0"/>
    <xf numFmtId="0" fontId="8" fillId="47" borderId="120" applyNumberFormat="0" applyFont="0" applyAlignment="0" applyProtection="0"/>
    <xf numFmtId="0" fontId="71" fillId="93" borderId="118" applyNumberFormat="0" applyAlignment="0" applyProtection="0"/>
    <xf numFmtId="0" fontId="60" fillId="0" borderId="124">
      <alignment horizontal="left" vertical="center" wrapText="1" indent="2"/>
    </xf>
    <xf numFmtId="49" fontId="60" fillId="0" borderId="122" applyNumberFormat="0" applyFont="0" applyFill="0" applyBorder="0" applyProtection="0">
      <alignment horizontal="left" vertical="center" indent="5"/>
    </xf>
    <xf numFmtId="0" fontId="17" fillId="0" borderId="119" applyNumberFormat="0" applyFill="0" applyAlignment="0" applyProtection="0"/>
    <xf numFmtId="0" fontId="60" fillId="84" borderId="122">
      <alignment horizontal="left" vertical="center"/>
    </xf>
    <xf numFmtId="0" fontId="60" fillId="85" borderId="121"/>
    <xf numFmtId="0" fontId="8" fillId="47" borderId="120" applyNumberFormat="0" applyFont="0" applyAlignment="0" applyProtection="0"/>
    <xf numFmtId="4" fontId="60" fillId="0" borderId="121">
      <alignment horizontal="right" vertical="center"/>
    </xf>
    <xf numFmtId="0" fontId="58" fillId="86" borderId="121">
      <alignment horizontal="right" vertical="center"/>
    </xf>
    <xf numFmtId="0" fontId="58" fillId="86" borderId="121">
      <alignment horizontal="right" vertical="center"/>
    </xf>
    <xf numFmtId="4" fontId="58" fillId="86" borderId="121">
      <alignment horizontal="right" vertical="center"/>
    </xf>
    <xf numFmtId="0" fontId="58" fillId="84" borderId="121">
      <alignment horizontal="right" vertical="center"/>
    </xf>
    <xf numFmtId="0" fontId="78" fillId="93" borderId="118" applyNumberFormat="0" applyAlignment="0" applyProtection="0"/>
    <xf numFmtId="0" fontId="85" fillId="0" borderId="119" applyNumberFormat="0" applyFill="0" applyAlignment="0" applyProtection="0"/>
    <xf numFmtId="0" fontId="60" fillId="84" borderId="122">
      <alignment horizontal="left" vertical="center"/>
    </xf>
    <xf numFmtId="49" fontId="59" fillId="0" borderId="121" applyNumberFormat="0" applyFill="0" applyBorder="0" applyProtection="0">
      <alignment horizontal="left" vertical="center"/>
    </xf>
    <xf numFmtId="4" fontId="60" fillId="0" borderId="121">
      <alignment horizontal="right" vertical="center"/>
    </xf>
    <xf numFmtId="0" fontId="68" fillId="43" borderId="118" applyNumberFormat="0" applyAlignment="0" applyProtection="0"/>
    <xf numFmtId="0" fontId="58" fillId="86" borderId="121">
      <alignment horizontal="right" vertical="center"/>
    </xf>
    <xf numFmtId="0" fontId="23" fillId="43" borderId="117" applyNumberFormat="0" applyAlignment="0" applyProtection="0"/>
    <xf numFmtId="49" fontId="60" fillId="0" borderId="121" applyNumberFormat="0" applyFont="0" applyFill="0" applyBorder="0" applyProtection="0">
      <alignment horizontal="left" vertical="center" indent="2"/>
    </xf>
    <xf numFmtId="49" fontId="60" fillId="0" borderId="121" applyNumberFormat="0" applyFont="0" applyFill="0" applyBorder="0" applyProtection="0">
      <alignment horizontal="left" vertical="center" indent="2"/>
    </xf>
    <xf numFmtId="4" fontId="58" fillId="86" borderId="121">
      <alignment horizontal="right" vertical="center"/>
    </xf>
    <xf numFmtId="0" fontId="1" fillId="61" borderId="0" applyNumberFormat="0" applyBorder="0" applyAlignment="0" applyProtection="0"/>
    <xf numFmtId="0" fontId="85" fillId="0" borderId="119" applyNumberFormat="0" applyFill="0" applyAlignment="0" applyProtection="0"/>
    <xf numFmtId="0" fontId="60" fillId="0" borderId="124">
      <alignment horizontal="left" vertical="center" wrapText="1" indent="2"/>
    </xf>
    <xf numFmtId="49" fontId="60" fillId="0" borderId="104" applyNumberFormat="0" applyFont="0" applyFill="0" applyBorder="0" applyProtection="0">
      <alignment horizontal="left" vertical="center" indent="2"/>
    </xf>
    <xf numFmtId="49" fontId="60" fillId="0" borderId="105" applyNumberFormat="0" applyFont="0" applyFill="0" applyBorder="0" applyProtection="0">
      <alignment horizontal="left" vertical="center" indent="5"/>
    </xf>
    <xf numFmtId="4" fontId="58" fillId="86" borderId="121">
      <alignment horizontal="right" vertical="center"/>
    </xf>
    <xf numFmtId="0" fontId="82" fillId="43" borderId="117" applyNumberFormat="0" applyAlignment="0" applyProtection="0"/>
    <xf numFmtId="0" fontId="67" fillId="43" borderId="118" applyNumberFormat="0" applyAlignment="0" applyProtection="0"/>
    <xf numFmtId="4" fontId="60" fillId="0" borderId="121" applyFill="0" applyBorder="0" applyProtection="0">
      <alignment horizontal="right" vertical="center"/>
    </xf>
    <xf numFmtId="4" fontId="60" fillId="0" borderId="104" applyFill="0" applyBorder="0" applyProtection="0">
      <alignment horizontal="right" vertical="center"/>
    </xf>
    <xf numFmtId="49" fontId="59" fillId="0" borderId="104" applyNumberFormat="0" applyFill="0" applyBorder="0" applyProtection="0">
      <alignment horizontal="left" vertical="center"/>
    </xf>
    <xf numFmtId="0" fontId="1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61" borderId="0" applyNumberFormat="0" applyBorder="0" applyAlignment="0" applyProtection="0"/>
    <xf numFmtId="0" fontId="58" fillId="86" borderId="121">
      <alignment horizontal="right" vertical="center"/>
    </xf>
    <xf numFmtId="0" fontId="62" fillId="84" borderId="121">
      <alignment horizontal="right" vertical="center"/>
    </xf>
    <xf numFmtId="0" fontId="60" fillId="0" borderId="124">
      <alignment horizontal="left" vertical="center" wrapText="1" indent="2"/>
    </xf>
    <xf numFmtId="176" fontId="60" fillId="99" borderId="121" applyNumberFormat="0" applyFont="0" applyBorder="0" applyAlignment="0" applyProtection="0">
      <alignment horizontal="right" vertical="center"/>
    </xf>
    <xf numFmtId="0" fontId="60" fillId="86" borderId="124">
      <alignment horizontal="left" vertical="center" wrapText="1" indent="2"/>
    </xf>
    <xf numFmtId="0" fontId="82" fillId="43" borderId="117" applyNumberFormat="0" applyAlignment="0" applyProtection="0"/>
    <xf numFmtId="49" fontId="60" fillId="0" borderId="75" applyNumberFormat="0" applyFont="0" applyFill="0" applyBorder="0" applyProtection="0">
      <alignment horizontal="left" vertical="center" indent="5"/>
    </xf>
    <xf numFmtId="0" fontId="58" fillId="86" borderId="75">
      <alignment horizontal="right" vertical="center"/>
    </xf>
    <xf numFmtId="4" fontId="58" fillId="86" borderId="75">
      <alignment horizontal="right" vertical="center"/>
    </xf>
    <xf numFmtId="0" fontId="60" fillId="84" borderId="75">
      <alignment horizontal="left" vertical="center"/>
    </xf>
    <xf numFmtId="0" fontId="1" fillId="81" borderId="0" applyNumberFormat="0" applyBorder="0" applyAlignment="0" applyProtection="0"/>
    <xf numFmtId="0" fontId="68" fillId="43" borderId="118" applyNumberFormat="0" applyAlignment="0" applyProtection="0"/>
    <xf numFmtId="0" fontId="58" fillId="84" borderId="121">
      <alignment horizontal="right" vertical="center"/>
    </xf>
    <xf numFmtId="0" fontId="78" fillId="93" borderId="118" applyNumberFormat="0" applyAlignment="0" applyProtection="0"/>
    <xf numFmtId="4" fontId="58" fillId="86" borderId="122">
      <alignment horizontal="right" vertical="center"/>
    </xf>
    <xf numFmtId="0" fontId="68" fillId="43" borderId="118" applyNumberFormat="0" applyAlignment="0" applyProtection="0"/>
    <xf numFmtId="0" fontId="68" fillId="43" borderId="118" applyNumberFormat="0" applyAlignment="0" applyProtection="0"/>
    <xf numFmtId="0" fontId="60" fillId="86" borderId="124">
      <alignment horizontal="left" vertical="center" wrapText="1" indent="2"/>
    </xf>
    <xf numFmtId="0" fontId="82" fillId="43" borderId="117" applyNumberFormat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60" fillId="86" borderId="124">
      <alignment horizontal="left" vertical="center" wrapText="1" indent="2"/>
    </xf>
    <xf numFmtId="0" fontId="60" fillId="0" borderId="121" applyNumberFormat="0" applyFill="0" applyAlignment="0" applyProtection="0"/>
    <xf numFmtId="0" fontId="78" fillId="93" borderId="118" applyNumberFormat="0" applyAlignment="0" applyProtection="0"/>
    <xf numFmtId="0" fontId="23" fillId="43" borderId="117" applyNumberFormat="0" applyAlignment="0" applyProtection="0"/>
    <xf numFmtId="0" fontId="85" fillId="0" borderId="119" applyNumberFormat="0" applyFill="0" applyAlignment="0" applyProtection="0"/>
    <xf numFmtId="0" fontId="64" fillId="47" borderId="120" applyNumberFormat="0" applyFont="0" applyAlignment="0" applyProtection="0"/>
    <xf numFmtId="0" fontId="82" fillId="43" borderId="117" applyNumberFormat="0" applyAlignment="0" applyProtection="0"/>
    <xf numFmtId="0" fontId="68" fillId="43" borderId="118" applyNumberFormat="0" applyAlignment="0" applyProtection="0"/>
    <xf numFmtId="0" fontId="78" fillId="93" borderId="118" applyNumberFormat="0" applyAlignment="0" applyProtection="0"/>
    <xf numFmtId="0" fontId="64" fillId="47" borderId="120" applyNumberFormat="0" applyFont="0" applyAlignment="0" applyProtection="0"/>
    <xf numFmtId="0" fontId="71" fillId="93" borderId="118" applyNumberFormat="0" applyAlignment="0" applyProtection="0"/>
    <xf numFmtId="0" fontId="67" fillId="43" borderId="118" applyNumberFormat="0" applyAlignment="0" applyProtection="0"/>
    <xf numFmtId="0" fontId="67" fillId="43" borderId="118" applyNumberFormat="0" applyAlignment="0" applyProtection="0"/>
    <xf numFmtId="0" fontId="60" fillId="86" borderId="124">
      <alignment horizontal="left" vertical="center" wrapText="1" indent="2"/>
    </xf>
    <xf numFmtId="0" fontId="78" fillId="93" borderId="118" applyNumberFormat="0" applyAlignment="0" applyProtection="0"/>
    <xf numFmtId="4" fontId="58" fillId="84" borderId="121">
      <alignment horizontal="right" vertical="center"/>
    </xf>
    <xf numFmtId="4" fontId="58" fillId="86" borderId="121">
      <alignment horizontal="right" vertical="center"/>
    </xf>
    <xf numFmtId="0" fontId="23" fillId="43" borderId="117" applyNumberFormat="0" applyAlignment="0" applyProtection="0"/>
    <xf numFmtId="0" fontId="85" fillId="0" borderId="119" applyNumberFormat="0" applyFill="0" applyAlignment="0" applyProtection="0"/>
    <xf numFmtId="0" fontId="71" fillId="93" borderId="118" applyNumberFormat="0" applyAlignment="0" applyProtection="0"/>
    <xf numFmtId="4" fontId="58" fillId="86" borderId="123">
      <alignment horizontal="right" vertical="center"/>
    </xf>
    <xf numFmtId="0" fontId="82" fillId="43" borderId="117" applyNumberFormat="0" applyAlignment="0" applyProtection="0"/>
    <xf numFmtId="4" fontId="60" fillId="85" borderId="121"/>
    <xf numFmtId="0" fontId="85" fillId="0" borderId="119" applyNumberFormat="0" applyFill="0" applyAlignment="0" applyProtection="0"/>
    <xf numFmtId="176" fontId="60" fillId="99" borderId="121" applyNumberFormat="0" applyFont="0" applyBorder="0" applyAlignment="0" applyProtection="0">
      <alignment horizontal="right" vertical="center"/>
    </xf>
    <xf numFmtId="0" fontId="78" fillId="93" borderId="118" applyNumberFormat="0" applyAlignment="0" applyProtection="0"/>
    <xf numFmtId="0" fontId="60" fillId="0" borderId="121">
      <alignment horizontal="right" vertical="center"/>
    </xf>
    <xf numFmtId="0" fontId="60" fillId="0" borderId="124">
      <alignment horizontal="left" vertical="center" wrapText="1" indent="2"/>
    </xf>
    <xf numFmtId="0" fontId="68" fillId="43" borderId="118" applyNumberFormat="0" applyAlignment="0" applyProtection="0"/>
    <xf numFmtId="4" fontId="60" fillId="0" borderId="121">
      <alignment horizontal="right" vertical="center"/>
    </xf>
    <xf numFmtId="0" fontId="62" fillId="84" borderId="121">
      <alignment horizontal="right" vertical="center"/>
    </xf>
    <xf numFmtId="4" fontId="58" fillId="86" borderId="121">
      <alignment horizontal="right" vertical="center"/>
    </xf>
    <xf numFmtId="0" fontId="58" fillId="86" borderId="121">
      <alignment horizontal="right" vertical="center"/>
    </xf>
    <xf numFmtId="4" fontId="62" fillId="84" borderId="121">
      <alignment horizontal="right" vertical="center"/>
    </xf>
    <xf numFmtId="0" fontId="58" fillId="86" borderId="121">
      <alignment horizontal="right" vertical="center"/>
    </xf>
    <xf numFmtId="4" fontId="62" fillId="84" borderId="121">
      <alignment horizontal="right" vertical="center"/>
    </xf>
    <xf numFmtId="0" fontId="85" fillId="0" borderId="119" applyNumberFormat="0" applyFill="0" applyAlignment="0" applyProtection="0"/>
    <xf numFmtId="4" fontId="58" fillId="86" borderId="123">
      <alignment horizontal="right" vertical="center"/>
    </xf>
    <xf numFmtId="0" fontId="64" fillId="47" borderId="120" applyNumberFormat="0" applyFont="0" applyAlignment="0" applyProtection="0"/>
    <xf numFmtId="0" fontId="82" fillId="43" borderId="117" applyNumberFormat="0" applyAlignment="0" applyProtection="0"/>
    <xf numFmtId="0" fontId="78" fillId="93" borderId="118" applyNumberFormat="0" applyAlignment="0" applyProtection="0"/>
    <xf numFmtId="49" fontId="59" fillId="0" borderId="121" applyNumberFormat="0" applyFill="0" applyBorder="0" applyProtection="0">
      <alignment horizontal="left" vertical="center"/>
    </xf>
    <xf numFmtId="49" fontId="60" fillId="0" borderId="122" applyNumberFormat="0" applyFont="0" applyFill="0" applyBorder="0" applyProtection="0">
      <alignment horizontal="left" vertical="center" indent="5"/>
    </xf>
    <xf numFmtId="4" fontId="58" fillId="84" borderId="121">
      <alignment horizontal="right" vertical="center"/>
    </xf>
    <xf numFmtId="0" fontId="60" fillId="0" borderId="121" applyNumberFormat="0" applyFill="0" applyAlignment="0" applyProtection="0"/>
    <xf numFmtId="0" fontId="60" fillId="85" borderId="121"/>
    <xf numFmtId="4" fontId="58" fillId="86" borderId="122">
      <alignment horizontal="right" vertical="center"/>
    </xf>
    <xf numFmtId="0" fontId="64" fillId="47" borderId="120" applyNumberFormat="0" applyFont="0" applyAlignment="0" applyProtection="0"/>
    <xf numFmtId="0" fontId="68" fillId="43" borderId="118" applyNumberFormat="0" applyAlignment="0" applyProtection="0"/>
    <xf numFmtId="0" fontId="60" fillId="86" borderId="124">
      <alignment horizontal="left" vertical="center" wrapText="1" indent="2"/>
    </xf>
    <xf numFmtId="4" fontId="58" fillId="86" borderId="122">
      <alignment horizontal="right" vertical="center"/>
    </xf>
    <xf numFmtId="0" fontId="58" fillId="86" borderId="122">
      <alignment horizontal="right" vertical="center"/>
    </xf>
    <xf numFmtId="0" fontId="68" fillId="43" borderId="118" applyNumberFormat="0" applyAlignment="0" applyProtection="0"/>
    <xf numFmtId="0" fontId="60" fillId="0" borderId="121">
      <alignment horizontal="right" vertical="center"/>
    </xf>
    <xf numFmtId="0" fontId="78" fillId="93" borderId="118" applyNumberFormat="0" applyAlignment="0" applyProtection="0"/>
    <xf numFmtId="0" fontId="60" fillId="0" borderId="121" applyNumberFormat="0" applyFill="0" applyAlignment="0" applyProtection="0"/>
    <xf numFmtId="0" fontId="85" fillId="0" borderId="119" applyNumberFormat="0" applyFill="0" applyAlignment="0" applyProtection="0"/>
    <xf numFmtId="0" fontId="62" fillId="84" borderId="121">
      <alignment horizontal="right" vertical="center"/>
    </xf>
    <xf numFmtId="0" fontId="78" fillId="93" borderId="118" applyNumberFormat="0" applyAlignment="0" applyProtection="0"/>
    <xf numFmtId="0" fontId="23" fillId="43" borderId="117" applyNumberFormat="0" applyAlignment="0" applyProtection="0"/>
    <xf numFmtId="0" fontId="58" fillId="84" borderId="121">
      <alignment horizontal="right" vertical="center"/>
    </xf>
    <xf numFmtId="0" fontId="60" fillId="0" borderId="121">
      <alignment horizontal="right" vertical="center"/>
    </xf>
    <xf numFmtId="4" fontId="58" fillId="86" borderId="123">
      <alignment horizontal="right" vertical="center"/>
    </xf>
    <xf numFmtId="4" fontId="60" fillId="85" borderId="121"/>
    <xf numFmtId="0" fontId="78" fillId="93" borderId="118" applyNumberFormat="0" applyAlignment="0" applyProtection="0"/>
    <xf numFmtId="4" fontId="58" fillId="86" borderId="104">
      <alignment horizontal="right" vertical="center"/>
    </xf>
    <xf numFmtId="0" fontId="60" fillId="85" borderId="104"/>
    <xf numFmtId="0" fontId="58" fillId="84" borderId="104">
      <alignment horizontal="right" vertical="center"/>
    </xf>
    <xf numFmtId="0" fontId="60" fillId="0" borderId="104">
      <alignment horizontal="right" vertical="center"/>
    </xf>
    <xf numFmtId="0" fontId="60" fillId="84" borderId="105">
      <alignment horizontal="left" vertical="center"/>
    </xf>
    <xf numFmtId="176" fontId="60" fillId="99" borderId="104" applyNumberFormat="0" applyFont="0" applyBorder="0" applyAlignment="0" applyProtection="0">
      <alignment horizontal="right" vertical="center"/>
    </xf>
    <xf numFmtId="0" fontId="64" fillId="47" borderId="103" applyNumberFormat="0" applyFont="0" applyAlignment="0" applyProtection="0"/>
    <xf numFmtId="0" fontId="60" fillId="0" borderId="107">
      <alignment horizontal="left" vertical="center" wrapText="1" indent="2"/>
    </xf>
    <xf numFmtId="4" fontId="60" fillId="85" borderId="104"/>
    <xf numFmtId="49" fontId="59" fillId="0" borderId="104" applyNumberFormat="0" applyFill="0" applyBorder="0" applyProtection="0">
      <alignment horizontal="left" vertical="center"/>
    </xf>
    <xf numFmtId="0" fontId="60" fillId="0" borderId="104">
      <alignment horizontal="right" vertical="center"/>
    </xf>
    <xf numFmtId="4" fontId="58" fillId="86" borderId="106">
      <alignment horizontal="right" vertical="center"/>
    </xf>
    <xf numFmtId="4" fontId="58" fillId="86" borderId="104">
      <alignment horizontal="right" vertical="center"/>
    </xf>
    <xf numFmtId="4" fontId="58" fillId="86" borderId="104">
      <alignment horizontal="right" vertical="center"/>
    </xf>
    <xf numFmtId="0" fontId="62" fillId="84" borderId="104">
      <alignment horizontal="right" vertical="center"/>
    </xf>
    <xf numFmtId="0" fontId="58" fillId="84" borderId="104">
      <alignment horizontal="right" vertical="center"/>
    </xf>
    <xf numFmtId="49" fontId="60" fillId="0" borderId="104" applyNumberFormat="0" applyFont="0" applyFill="0" applyBorder="0" applyProtection="0">
      <alignment horizontal="left" vertical="center" indent="2"/>
    </xf>
    <xf numFmtId="0" fontId="60" fillId="0" borderId="121" applyNumberFormat="0" applyFill="0" applyAlignment="0" applyProtection="0"/>
    <xf numFmtId="49" fontId="60" fillId="0" borderId="104" applyNumberFormat="0" applyFont="0" applyFill="0" applyBorder="0" applyProtection="0">
      <alignment horizontal="left" vertical="center" indent="2"/>
    </xf>
    <xf numFmtId="4" fontId="60" fillId="0" borderId="104" applyFill="0" applyBorder="0" applyProtection="0">
      <alignment horizontal="right" vertical="center"/>
    </xf>
    <xf numFmtId="0" fontId="60" fillId="0" borderId="104" applyNumberFormat="0" applyFill="0" applyAlignment="0" applyProtection="0"/>
    <xf numFmtId="4" fontId="60" fillId="0" borderId="104">
      <alignment horizontal="right" vertical="center"/>
    </xf>
    <xf numFmtId="0" fontId="60" fillId="0" borderId="104">
      <alignment horizontal="right" vertical="center"/>
    </xf>
    <xf numFmtId="0" fontId="60" fillId="86" borderId="107">
      <alignment horizontal="left" vertical="center" wrapText="1" indent="2"/>
    </xf>
    <xf numFmtId="4" fontId="58" fillId="86" borderId="105">
      <alignment horizontal="right" vertical="center"/>
    </xf>
    <xf numFmtId="0" fontId="58" fillId="86" borderId="105">
      <alignment horizontal="right" vertical="center"/>
    </xf>
    <xf numFmtId="0" fontId="58" fillId="86" borderId="104">
      <alignment horizontal="right" vertical="center"/>
    </xf>
    <xf numFmtId="4" fontId="62" fillId="84" borderId="104">
      <alignment horizontal="right" vertical="center"/>
    </xf>
    <xf numFmtId="0" fontId="64" fillId="47" borderId="103" applyNumberFormat="0" applyFont="0" applyAlignment="0" applyProtection="0"/>
    <xf numFmtId="0" fontId="60" fillId="0" borderId="121" applyNumberFormat="0" applyFill="0" applyAlignment="0" applyProtection="0"/>
    <xf numFmtId="49" fontId="59" fillId="0" borderId="104" applyNumberFormat="0" applyFill="0" applyBorder="0" applyProtection="0">
      <alignment horizontal="left" vertical="center"/>
    </xf>
    <xf numFmtId="0" fontId="60" fillId="86" borderId="107">
      <alignment horizontal="left" vertical="center" wrapText="1" indent="2"/>
    </xf>
    <xf numFmtId="0" fontId="44" fillId="70" borderId="0" applyNumberFormat="0" applyBorder="0" applyAlignment="0" applyProtection="0"/>
    <xf numFmtId="0" fontId="60" fillId="0" borderId="107">
      <alignment horizontal="left" vertical="center" wrapText="1" indent="2"/>
    </xf>
    <xf numFmtId="0" fontId="64" fillId="47" borderId="103" applyNumberFormat="0" applyFont="0" applyAlignment="0" applyProtection="0"/>
    <xf numFmtId="0" fontId="8" fillId="47" borderId="103" applyNumberFormat="0" applyFont="0" applyAlignment="0" applyProtection="0"/>
    <xf numFmtId="4" fontId="60" fillId="85" borderId="104"/>
    <xf numFmtId="0" fontId="58" fillId="86" borderId="104">
      <alignment horizontal="right" vertical="center"/>
    </xf>
    <xf numFmtId="4" fontId="58" fillId="86" borderId="106">
      <alignment horizontal="right" vertical="center"/>
    </xf>
    <xf numFmtId="0" fontId="58" fillId="86" borderId="105">
      <alignment horizontal="right" vertical="center"/>
    </xf>
    <xf numFmtId="0" fontId="64" fillId="47" borderId="103" applyNumberFormat="0" applyFont="0" applyAlignment="0" applyProtection="0"/>
    <xf numFmtId="4" fontId="58" fillId="86" borderId="105">
      <alignment horizontal="right" vertical="center"/>
    </xf>
    <xf numFmtId="0" fontId="60" fillId="86" borderId="107">
      <alignment horizontal="left" vertical="center" wrapText="1" indent="2"/>
    </xf>
    <xf numFmtId="0" fontId="60" fillId="85" borderId="104"/>
    <xf numFmtId="176" fontId="60" fillId="99" borderId="104" applyNumberFormat="0" applyFont="0" applyBorder="0" applyAlignment="0" applyProtection="0">
      <alignment horizontal="right" vertical="center"/>
    </xf>
    <xf numFmtId="0" fontId="60" fillId="0" borderId="104" applyNumberFormat="0" applyFill="0" applyAlignment="0" applyProtection="0"/>
    <xf numFmtId="4" fontId="60" fillId="0" borderId="104" applyFill="0" applyBorder="0" applyProtection="0">
      <alignment horizontal="right" vertical="center"/>
    </xf>
    <xf numFmtId="4" fontId="58" fillId="84" borderId="104">
      <alignment horizontal="right" vertical="center"/>
    </xf>
    <xf numFmtId="49" fontId="59" fillId="0" borderId="104" applyNumberFormat="0" applyFill="0" applyBorder="0" applyProtection="0">
      <alignment horizontal="left" vertical="center"/>
    </xf>
    <xf numFmtId="49" fontId="60" fillId="0" borderId="105" applyNumberFormat="0" applyFont="0" applyFill="0" applyBorder="0" applyProtection="0">
      <alignment horizontal="left" vertical="center" indent="5"/>
    </xf>
    <xf numFmtId="0" fontId="60" fillId="84" borderId="105">
      <alignment horizontal="left" vertical="center"/>
    </xf>
    <xf numFmtId="4" fontId="58" fillId="86" borderId="106">
      <alignment horizontal="right" vertical="center"/>
    </xf>
    <xf numFmtId="0" fontId="44" fillId="74" borderId="0" applyNumberFormat="0" applyBorder="0" applyAlignment="0" applyProtection="0"/>
    <xf numFmtId="0" fontId="1" fillId="64" borderId="0" applyNumberFormat="0" applyBorder="0" applyAlignment="0" applyProtection="0"/>
    <xf numFmtId="0" fontId="64" fillId="47" borderId="103" applyNumberFormat="0" applyFont="0" applyAlignment="0" applyProtection="0"/>
    <xf numFmtId="0" fontId="58" fillId="86" borderId="104">
      <alignment horizontal="right" vertical="center"/>
    </xf>
    <xf numFmtId="0" fontId="8" fillId="47" borderId="103" applyNumberFormat="0" applyFont="0" applyAlignment="0" applyProtection="0"/>
    <xf numFmtId="4" fontId="60" fillId="0" borderId="104">
      <alignment horizontal="right" vertical="center"/>
    </xf>
    <xf numFmtId="0" fontId="58" fillId="86" borderId="104">
      <alignment horizontal="right" vertical="center"/>
    </xf>
    <xf numFmtId="0" fontId="58" fillId="86" borderId="104">
      <alignment horizontal="right" vertical="center"/>
    </xf>
    <xf numFmtId="4" fontId="62" fillId="84" borderId="104">
      <alignment horizontal="right" vertical="center"/>
    </xf>
    <xf numFmtId="0" fontId="58" fillId="84" borderId="104">
      <alignment horizontal="right" vertical="center"/>
    </xf>
    <xf numFmtId="4" fontId="58" fillId="84" borderId="104">
      <alignment horizontal="right" vertical="center"/>
    </xf>
    <xf numFmtId="0" fontId="62" fillId="84" borderId="104">
      <alignment horizontal="right" vertical="center"/>
    </xf>
    <xf numFmtId="4" fontId="62" fillId="84" borderId="104">
      <alignment horizontal="right" vertical="center"/>
    </xf>
    <xf numFmtId="0" fontId="58" fillId="86" borderId="104">
      <alignment horizontal="right" vertical="center"/>
    </xf>
    <xf numFmtId="4" fontId="58" fillId="86" borderId="104">
      <alignment horizontal="right" vertical="center"/>
    </xf>
    <xf numFmtId="0" fontId="58" fillId="86" borderId="104">
      <alignment horizontal="right" vertical="center"/>
    </xf>
    <xf numFmtId="4" fontId="58" fillId="86" borderId="104">
      <alignment horizontal="right" vertical="center"/>
    </xf>
    <xf numFmtId="0" fontId="58" fillId="86" borderId="105">
      <alignment horizontal="right" vertical="center"/>
    </xf>
    <xf numFmtId="4" fontId="58" fillId="86" borderId="105">
      <alignment horizontal="right" vertical="center"/>
    </xf>
    <xf numFmtId="0" fontId="58" fillId="86" borderId="106">
      <alignment horizontal="right" vertical="center"/>
    </xf>
    <xf numFmtId="4" fontId="58" fillId="86" borderId="106">
      <alignment horizontal="right" vertical="center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60" fillId="84" borderId="105">
      <alignment horizontal="left" vertical="center"/>
    </xf>
    <xf numFmtId="0" fontId="60" fillId="0" borderId="104">
      <alignment horizontal="right" vertical="center"/>
    </xf>
    <xf numFmtId="4" fontId="60" fillId="0" borderId="104">
      <alignment horizontal="right" vertical="center"/>
    </xf>
    <xf numFmtId="0" fontId="60" fillId="0" borderId="104" applyNumberFormat="0" applyFill="0" applyAlignment="0" applyProtection="0"/>
    <xf numFmtId="176" fontId="60" fillId="99" borderId="104" applyNumberFormat="0" applyFont="0" applyBorder="0" applyAlignment="0" applyProtection="0">
      <alignment horizontal="right" vertical="center"/>
    </xf>
    <xf numFmtId="0" fontId="60" fillId="85" borderId="104"/>
    <xf numFmtId="4" fontId="60" fillId="85" borderId="104"/>
    <xf numFmtId="0" fontId="8" fillId="47" borderId="103" applyNumberFormat="0" applyFont="0" applyAlignment="0" applyProtection="0"/>
    <xf numFmtId="0" fontId="64" fillId="47" borderId="103" applyNumberFormat="0" applyFont="0" applyAlignment="0" applyProtection="0"/>
    <xf numFmtId="0" fontId="60" fillId="0" borderId="104" applyNumberFormat="0" applyFill="0" applyAlignment="0" applyProtection="0"/>
    <xf numFmtId="4" fontId="62" fillId="84" borderId="104">
      <alignment horizontal="right" vertical="center"/>
    </xf>
    <xf numFmtId="0" fontId="58" fillId="84" borderId="104">
      <alignment horizontal="right" vertical="center"/>
    </xf>
    <xf numFmtId="176" fontId="60" fillId="99" borderId="104" applyNumberFormat="0" applyFont="0" applyBorder="0" applyAlignment="0" applyProtection="0">
      <alignment horizontal="right" vertical="center"/>
    </xf>
    <xf numFmtId="49" fontId="60" fillId="0" borderId="104" applyNumberFormat="0" applyFont="0" applyFill="0" applyBorder="0" applyProtection="0">
      <alignment horizontal="left" vertical="center" indent="2"/>
    </xf>
    <xf numFmtId="49" fontId="60" fillId="0" borderId="105" applyNumberFormat="0" applyFont="0" applyFill="0" applyBorder="0" applyProtection="0">
      <alignment horizontal="left" vertical="center" indent="5"/>
    </xf>
    <xf numFmtId="49" fontId="60" fillId="0" borderId="104" applyNumberFormat="0" applyFont="0" applyFill="0" applyBorder="0" applyProtection="0">
      <alignment horizontal="left" vertical="center" indent="2"/>
    </xf>
    <xf numFmtId="4" fontId="60" fillId="0" borderId="104" applyFill="0" applyBorder="0" applyProtection="0">
      <alignment horizontal="right" vertical="center"/>
    </xf>
    <xf numFmtId="49" fontId="59" fillId="0" borderId="104" applyNumberFormat="0" applyFill="0" applyBorder="0" applyProtection="0">
      <alignment horizontal="left" vertical="center"/>
    </xf>
    <xf numFmtId="0" fontId="60" fillId="0" borderId="107">
      <alignment horizontal="left" vertical="center" wrapText="1" indent="2"/>
    </xf>
    <xf numFmtId="0" fontId="58" fillId="86" borderId="106">
      <alignment horizontal="right" vertical="center"/>
    </xf>
    <xf numFmtId="0" fontId="58" fillId="86" borderId="106">
      <alignment horizontal="right" vertical="center"/>
    </xf>
    <xf numFmtId="4" fontId="58" fillId="86" borderId="104">
      <alignment horizontal="right" vertical="center"/>
    </xf>
    <xf numFmtId="0" fontId="58" fillId="86" borderId="104">
      <alignment horizontal="right" vertical="center"/>
    </xf>
    <xf numFmtId="0" fontId="60" fillId="85" borderId="104"/>
    <xf numFmtId="4" fontId="60" fillId="85" borderId="104"/>
    <xf numFmtId="4" fontId="58" fillId="86" borderId="104">
      <alignment horizontal="right" vertical="center"/>
    </xf>
    <xf numFmtId="0" fontId="62" fillId="84" borderId="104">
      <alignment horizontal="right" vertical="center"/>
    </xf>
    <xf numFmtId="4" fontId="60" fillId="0" borderId="104">
      <alignment horizontal="right" vertical="center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4" fontId="62" fillId="84" borderId="121">
      <alignment horizontal="right" vertical="center"/>
    </xf>
    <xf numFmtId="0" fontId="58" fillId="86" borderId="106">
      <alignment horizontal="right" vertical="center"/>
    </xf>
    <xf numFmtId="0" fontId="62" fillId="84" borderId="104">
      <alignment horizontal="right" vertical="center"/>
    </xf>
    <xf numFmtId="4" fontId="58" fillId="84" borderId="104">
      <alignment horizontal="right" vertical="center"/>
    </xf>
    <xf numFmtId="4" fontId="58" fillId="86" borderId="104">
      <alignment horizontal="right" vertical="center"/>
    </xf>
    <xf numFmtId="49" fontId="60" fillId="0" borderId="105" applyNumberFormat="0" applyFont="0" applyFill="0" applyBorder="0" applyProtection="0">
      <alignment horizontal="left" vertical="center" indent="5"/>
    </xf>
    <xf numFmtId="4" fontId="60" fillId="0" borderId="104" applyFill="0" applyBorder="0" applyProtection="0">
      <alignment horizontal="right" vertical="center"/>
    </xf>
    <xf numFmtId="4" fontId="58" fillId="84" borderId="104">
      <alignment horizontal="right" vertical="center"/>
    </xf>
    <xf numFmtId="49" fontId="59" fillId="0" borderId="121" applyNumberFormat="0" applyFill="0" applyBorder="0" applyProtection="0">
      <alignment horizontal="left" vertical="center"/>
    </xf>
    <xf numFmtId="4" fontId="58" fillId="86" borderId="121">
      <alignment horizontal="right" vertical="center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30" fillId="0" borderId="0" applyNumberFormat="0" applyFill="0" applyBorder="0" applyAlignment="0" applyProtection="0"/>
    <xf numFmtId="0" fontId="60" fillId="86" borderId="124">
      <alignment horizontal="left" vertical="center" wrapText="1" indent="2"/>
    </xf>
    <xf numFmtId="0" fontId="64" fillId="47" borderId="120" applyNumberFormat="0" applyFont="0" applyAlignment="0" applyProtection="0"/>
    <xf numFmtId="0" fontId="64" fillId="47" borderId="103" applyNumberFormat="0" applyFont="0" applyAlignment="0" applyProtection="0"/>
    <xf numFmtId="0" fontId="8" fillId="47" borderId="103" applyNumberFormat="0" applyFont="0" applyAlignment="0" applyProtection="0"/>
    <xf numFmtId="0" fontId="1" fillId="77" borderId="0" applyNumberFormat="0" applyBorder="0" applyAlignment="0" applyProtection="0"/>
    <xf numFmtId="4" fontId="62" fillId="84" borderId="121">
      <alignment horizontal="right" vertical="center"/>
    </xf>
    <xf numFmtId="0" fontId="64" fillId="47" borderId="103" applyNumberFormat="0" applyFont="0" applyAlignment="0" applyProtection="0"/>
    <xf numFmtId="0" fontId="58" fillId="86" borderId="75">
      <alignment horizontal="right" vertical="center"/>
    </xf>
    <xf numFmtId="4" fontId="58" fillId="86" borderId="75">
      <alignment horizontal="right" vertical="center"/>
    </xf>
    <xf numFmtId="0" fontId="60" fillId="84" borderId="75">
      <alignment horizontal="left" vertical="center"/>
    </xf>
    <xf numFmtId="49" fontId="60" fillId="0" borderId="75" applyNumberFormat="0" applyFont="0" applyFill="0" applyBorder="0" applyProtection="0">
      <alignment horizontal="left" vertical="center" indent="5"/>
    </xf>
    <xf numFmtId="49" fontId="60" fillId="0" borderId="104" applyNumberFormat="0" applyFont="0" applyFill="0" applyBorder="0" applyProtection="0">
      <alignment horizontal="left" vertical="center" indent="2"/>
    </xf>
    <xf numFmtId="0" fontId="58" fillId="84" borderId="104">
      <alignment horizontal="right" vertical="center"/>
    </xf>
    <xf numFmtId="4" fontId="58" fillId="84" borderId="104">
      <alignment horizontal="right" vertical="center"/>
    </xf>
    <xf numFmtId="0" fontId="62" fillId="84" borderId="104">
      <alignment horizontal="right" vertical="center"/>
    </xf>
    <xf numFmtId="4" fontId="62" fillId="84" borderId="104">
      <alignment horizontal="right" vertical="center"/>
    </xf>
    <xf numFmtId="0" fontId="58" fillId="86" borderId="104">
      <alignment horizontal="right" vertical="center"/>
    </xf>
    <xf numFmtId="4" fontId="58" fillId="86" borderId="104">
      <alignment horizontal="right" vertical="center"/>
    </xf>
    <xf numFmtId="0" fontId="58" fillId="86" borderId="104">
      <alignment horizontal="right" vertical="center"/>
    </xf>
    <xf numFmtId="4" fontId="58" fillId="86" borderId="104">
      <alignment horizontal="right" vertical="center"/>
    </xf>
    <xf numFmtId="0" fontId="60" fillId="0" borderId="104">
      <alignment horizontal="right" vertical="center"/>
    </xf>
    <xf numFmtId="4" fontId="60" fillId="0" borderId="104">
      <alignment horizontal="right" vertical="center"/>
    </xf>
    <xf numFmtId="4" fontId="60" fillId="0" borderId="104" applyFill="0" applyBorder="0" applyProtection="0">
      <alignment horizontal="right" vertical="center"/>
    </xf>
    <xf numFmtId="49" fontId="59" fillId="0" borderId="104" applyNumberFormat="0" applyFill="0" applyBorder="0" applyProtection="0">
      <alignment horizontal="left" vertical="center"/>
    </xf>
    <xf numFmtId="0" fontId="60" fillId="0" borderId="104" applyNumberFormat="0" applyFill="0" applyAlignment="0" applyProtection="0"/>
    <xf numFmtId="176" fontId="60" fillId="99" borderId="104" applyNumberFormat="0" applyFont="0" applyBorder="0" applyAlignment="0" applyProtection="0">
      <alignment horizontal="right" vertical="center"/>
    </xf>
    <xf numFmtId="0" fontId="60" fillId="85" borderId="104"/>
    <xf numFmtId="4" fontId="60" fillId="85" borderId="104"/>
    <xf numFmtId="4" fontId="58" fillId="86" borderId="104">
      <alignment horizontal="right" vertical="center"/>
    </xf>
    <xf numFmtId="0" fontId="60" fillId="85" borderId="104"/>
    <xf numFmtId="0" fontId="58" fillId="84" borderId="104">
      <alignment horizontal="right" vertical="center"/>
    </xf>
    <xf numFmtId="0" fontId="60" fillId="0" borderId="104">
      <alignment horizontal="right" vertical="center"/>
    </xf>
    <xf numFmtId="0" fontId="60" fillId="84" borderId="105">
      <alignment horizontal="left" vertical="center"/>
    </xf>
    <xf numFmtId="176" fontId="60" fillId="99" borderId="104" applyNumberFormat="0" applyFont="0" applyBorder="0" applyAlignment="0" applyProtection="0">
      <alignment horizontal="right" vertical="center"/>
    </xf>
    <xf numFmtId="0" fontId="64" fillId="47" borderId="103" applyNumberFormat="0" applyFont="0" applyAlignment="0" applyProtection="0"/>
    <xf numFmtId="0" fontId="60" fillId="0" borderId="107">
      <alignment horizontal="left" vertical="center" wrapText="1" indent="2"/>
    </xf>
    <xf numFmtId="4" fontId="60" fillId="85" borderId="104"/>
    <xf numFmtId="49" fontId="59" fillId="0" borderId="104" applyNumberFormat="0" applyFill="0" applyBorder="0" applyProtection="0">
      <alignment horizontal="left" vertical="center"/>
    </xf>
    <xf numFmtId="0" fontId="60" fillId="0" borderId="104">
      <alignment horizontal="right" vertical="center"/>
    </xf>
    <xf numFmtId="4" fontId="58" fillId="86" borderId="106">
      <alignment horizontal="right" vertical="center"/>
    </xf>
    <xf numFmtId="4" fontId="58" fillId="86" borderId="104">
      <alignment horizontal="right" vertical="center"/>
    </xf>
    <xf numFmtId="4" fontId="58" fillId="86" borderId="104">
      <alignment horizontal="right" vertical="center"/>
    </xf>
    <xf numFmtId="0" fontId="62" fillId="84" borderId="104">
      <alignment horizontal="right" vertical="center"/>
    </xf>
    <xf numFmtId="0" fontId="58" fillId="84" borderId="104">
      <alignment horizontal="right" vertical="center"/>
    </xf>
    <xf numFmtId="49" fontId="60" fillId="0" borderId="104" applyNumberFormat="0" applyFont="0" applyFill="0" applyBorder="0" applyProtection="0">
      <alignment horizontal="left" vertical="center" indent="2"/>
    </xf>
    <xf numFmtId="4" fontId="58" fillId="84" borderId="121">
      <alignment horizontal="right" vertical="center"/>
    </xf>
    <xf numFmtId="49" fontId="60" fillId="0" borderId="104" applyNumberFormat="0" applyFont="0" applyFill="0" applyBorder="0" applyProtection="0">
      <alignment horizontal="left" vertical="center" indent="2"/>
    </xf>
    <xf numFmtId="4" fontId="60" fillId="0" borderId="104" applyFill="0" applyBorder="0" applyProtection="0">
      <alignment horizontal="right" vertical="center"/>
    </xf>
    <xf numFmtId="0" fontId="60" fillId="0" borderId="104" applyNumberFormat="0" applyFill="0" applyAlignment="0" applyProtection="0"/>
    <xf numFmtId="4" fontId="60" fillId="0" borderId="104">
      <alignment horizontal="right" vertical="center"/>
    </xf>
    <xf numFmtId="0" fontId="60" fillId="0" borderId="104">
      <alignment horizontal="right" vertical="center"/>
    </xf>
    <xf numFmtId="0" fontId="39" fillId="56" borderId="18" applyNumberFormat="0" applyAlignment="0" applyProtection="0"/>
    <xf numFmtId="0" fontId="60" fillId="86" borderId="107">
      <alignment horizontal="left" vertical="center" wrapText="1" indent="2"/>
    </xf>
    <xf numFmtId="4" fontId="58" fillId="86" borderId="105">
      <alignment horizontal="right" vertical="center"/>
    </xf>
    <xf numFmtId="0" fontId="58" fillId="86" borderId="105">
      <alignment horizontal="right" vertical="center"/>
    </xf>
    <xf numFmtId="0" fontId="58" fillId="86" borderId="104">
      <alignment horizontal="right" vertical="center"/>
    </xf>
    <xf numFmtId="4" fontId="62" fillId="84" borderId="104">
      <alignment horizontal="right" vertical="center"/>
    </xf>
    <xf numFmtId="0" fontId="64" fillId="47" borderId="103" applyNumberFormat="0" applyFont="0" applyAlignment="0" applyProtection="0"/>
    <xf numFmtId="0" fontId="64" fillId="47" borderId="120" applyNumberFormat="0" applyFont="0" applyAlignment="0" applyProtection="0"/>
    <xf numFmtId="49" fontId="59" fillId="0" borderId="104" applyNumberFormat="0" applyFill="0" applyBorder="0" applyProtection="0">
      <alignment horizontal="left" vertical="center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64" fillId="47" borderId="103" applyNumberFormat="0" applyFont="0" applyAlignment="0" applyProtection="0"/>
    <xf numFmtId="0" fontId="8" fillId="47" borderId="103" applyNumberFormat="0" applyFont="0" applyAlignment="0" applyProtection="0"/>
    <xf numFmtId="4" fontId="60" fillId="85" borderId="104"/>
    <xf numFmtId="0" fontId="58" fillId="86" borderId="104">
      <alignment horizontal="right" vertical="center"/>
    </xf>
    <xf numFmtId="4" fontId="58" fillId="86" borderId="106">
      <alignment horizontal="right" vertical="center"/>
    </xf>
    <xf numFmtId="0" fontId="58" fillId="86" borderId="105">
      <alignment horizontal="right" vertical="center"/>
    </xf>
    <xf numFmtId="0" fontId="64" fillId="47" borderId="103" applyNumberFormat="0" applyFont="0" applyAlignment="0" applyProtection="0"/>
    <xf numFmtId="4" fontId="58" fillId="86" borderId="105">
      <alignment horizontal="right" vertical="center"/>
    </xf>
    <xf numFmtId="0" fontId="60" fillId="86" borderId="107">
      <alignment horizontal="left" vertical="center" wrapText="1" indent="2"/>
    </xf>
    <xf numFmtId="0" fontId="60" fillId="85" borderId="104"/>
    <xf numFmtId="176" fontId="60" fillId="99" borderId="104" applyNumberFormat="0" applyFont="0" applyBorder="0" applyAlignment="0" applyProtection="0">
      <alignment horizontal="right" vertical="center"/>
    </xf>
    <xf numFmtId="0" fontId="60" fillId="0" borderId="104" applyNumberFormat="0" applyFill="0" applyAlignment="0" applyProtection="0"/>
    <xf numFmtId="4" fontId="60" fillId="0" borderId="104" applyFill="0" applyBorder="0" applyProtection="0">
      <alignment horizontal="right" vertical="center"/>
    </xf>
    <xf numFmtId="4" fontId="58" fillId="84" borderId="104">
      <alignment horizontal="right" vertical="center"/>
    </xf>
    <xf numFmtId="49" fontId="59" fillId="0" borderId="104" applyNumberFormat="0" applyFill="0" applyBorder="0" applyProtection="0">
      <alignment horizontal="left" vertical="center"/>
    </xf>
    <xf numFmtId="49" fontId="60" fillId="0" borderId="105" applyNumberFormat="0" applyFont="0" applyFill="0" applyBorder="0" applyProtection="0">
      <alignment horizontal="left" vertical="center" indent="5"/>
    </xf>
    <xf numFmtId="0" fontId="60" fillId="84" borderId="105">
      <alignment horizontal="left" vertical="center"/>
    </xf>
    <xf numFmtId="4" fontId="58" fillId="86" borderId="106">
      <alignment horizontal="right" vertical="center"/>
    </xf>
    <xf numFmtId="4" fontId="58" fillId="84" borderId="121">
      <alignment horizontal="right" vertical="center"/>
    </xf>
    <xf numFmtId="0" fontId="17" fillId="0" borderId="119" applyNumberFormat="0" applyFill="0" applyAlignment="0" applyProtection="0"/>
    <xf numFmtId="0" fontId="64" fillId="47" borderId="103" applyNumberFormat="0" applyFont="0" applyAlignment="0" applyProtection="0"/>
    <xf numFmtId="0" fontId="58" fillId="86" borderId="104">
      <alignment horizontal="right" vertical="center"/>
    </xf>
    <xf numFmtId="0" fontId="8" fillId="47" borderId="103" applyNumberFormat="0" applyFont="0" applyAlignment="0" applyProtection="0"/>
    <xf numFmtId="4" fontId="60" fillId="0" borderId="104">
      <alignment horizontal="right" vertical="center"/>
    </xf>
    <xf numFmtId="0" fontId="58" fillId="86" borderId="104">
      <alignment horizontal="right" vertical="center"/>
    </xf>
    <xf numFmtId="0" fontId="58" fillId="86" borderId="104">
      <alignment horizontal="right" vertical="center"/>
    </xf>
    <xf numFmtId="4" fontId="62" fillId="84" borderId="104">
      <alignment horizontal="right" vertical="center"/>
    </xf>
    <xf numFmtId="0" fontId="58" fillId="84" borderId="104">
      <alignment horizontal="right" vertical="center"/>
    </xf>
    <xf numFmtId="4" fontId="58" fillId="84" borderId="104">
      <alignment horizontal="right" vertical="center"/>
    </xf>
    <xf numFmtId="0" fontId="62" fillId="84" borderId="104">
      <alignment horizontal="right" vertical="center"/>
    </xf>
    <xf numFmtId="4" fontId="62" fillId="84" borderId="104">
      <alignment horizontal="right" vertical="center"/>
    </xf>
    <xf numFmtId="0" fontId="58" fillId="86" borderId="104">
      <alignment horizontal="right" vertical="center"/>
    </xf>
    <xf numFmtId="4" fontId="58" fillId="86" borderId="104">
      <alignment horizontal="right" vertical="center"/>
    </xf>
    <xf numFmtId="0" fontId="58" fillId="86" borderId="104">
      <alignment horizontal="right" vertical="center"/>
    </xf>
    <xf numFmtId="4" fontId="58" fillId="86" borderId="104">
      <alignment horizontal="right" vertical="center"/>
    </xf>
    <xf numFmtId="0" fontId="58" fillId="86" borderId="105">
      <alignment horizontal="right" vertical="center"/>
    </xf>
    <xf numFmtId="4" fontId="58" fillId="86" borderId="105">
      <alignment horizontal="right" vertical="center"/>
    </xf>
    <xf numFmtId="0" fontId="58" fillId="86" borderId="106">
      <alignment horizontal="right" vertical="center"/>
    </xf>
    <xf numFmtId="4" fontId="58" fillId="86" borderId="106">
      <alignment horizontal="right" vertical="center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60" fillId="84" borderId="105">
      <alignment horizontal="left" vertical="center"/>
    </xf>
    <xf numFmtId="0" fontId="60" fillId="0" borderId="104">
      <alignment horizontal="right" vertical="center"/>
    </xf>
    <xf numFmtId="4" fontId="60" fillId="0" borderId="104">
      <alignment horizontal="right" vertical="center"/>
    </xf>
    <xf numFmtId="0" fontId="60" fillId="0" borderId="104" applyNumberFormat="0" applyFill="0" applyAlignment="0" applyProtection="0"/>
    <xf numFmtId="176" fontId="60" fillId="99" borderId="104" applyNumberFormat="0" applyFont="0" applyBorder="0" applyAlignment="0" applyProtection="0">
      <alignment horizontal="right" vertical="center"/>
    </xf>
    <xf numFmtId="0" fontId="60" fillId="85" borderId="104"/>
    <xf numFmtId="4" fontId="60" fillId="85" borderId="104"/>
    <xf numFmtId="0" fontId="8" fillId="47" borderId="103" applyNumberFormat="0" applyFont="0" applyAlignment="0" applyProtection="0"/>
    <xf numFmtId="0" fontId="64" fillId="47" borderId="103" applyNumberFormat="0" applyFont="0" applyAlignment="0" applyProtection="0"/>
    <xf numFmtId="0" fontId="60" fillId="0" borderId="104" applyNumberFormat="0" applyFill="0" applyAlignment="0" applyProtection="0"/>
    <xf numFmtId="4" fontId="62" fillId="84" borderId="104">
      <alignment horizontal="right" vertical="center"/>
    </xf>
    <xf numFmtId="0" fontId="58" fillId="84" borderId="104">
      <alignment horizontal="right" vertical="center"/>
    </xf>
    <xf numFmtId="176" fontId="60" fillId="99" borderId="104" applyNumberFormat="0" applyFont="0" applyBorder="0" applyAlignment="0" applyProtection="0">
      <alignment horizontal="right" vertical="center"/>
    </xf>
    <xf numFmtId="49" fontId="60" fillId="0" borderId="104" applyNumberFormat="0" applyFont="0" applyFill="0" applyBorder="0" applyProtection="0">
      <alignment horizontal="left" vertical="center" indent="2"/>
    </xf>
    <xf numFmtId="49" fontId="60" fillId="0" borderId="105" applyNumberFormat="0" applyFont="0" applyFill="0" applyBorder="0" applyProtection="0">
      <alignment horizontal="left" vertical="center" indent="5"/>
    </xf>
    <xf numFmtId="49" fontId="60" fillId="0" borderId="104" applyNumberFormat="0" applyFont="0" applyFill="0" applyBorder="0" applyProtection="0">
      <alignment horizontal="left" vertical="center" indent="2"/>
    </xf>
    <xf numFmtId="4" fontId="60" fillId="0" borderId="104" applyFill="0" applyBorder="0" applyProtection="0">
      <alignment horizontal="right" vertical="center"/>
    </xf>
    <xf numFmtId="49" fontId="59" fillId="0" borderId="104" applyNumberFormat="0" applyFill="0" applyBorder="0" applyProtection="0">
      <alignment horizontal="left" vertical="center"/>
    </xf>
    <xf numFmtId="0" fontId="60" fillId="0" borderId="107">
      <alignment horizontal="left" vertical="center" wrapText="1" indent="2"/>
    </xf>
    <xf numFmtId="0" fontId="58" fillId="86" borderId="106">
      <alignment horizontal="right" vertical="center"/>
    </xf>
    <xf numFmtId="0" fontId="58" fillId="86" borderId="106">
      <alignment horizontal="right" vertical="center"/>
    </xf>
    <xf numFmtId="4" fontId="58" fillId="86" borderId="104">
      <alignment horizontal="right" vertical="center"/>
    </xf>
    <xf numFmtId="0" fontId="58" fillId="86" borderId="104">
      <alignment horizontal="right" vertical="center"/>
    </xf>
    <xf numFmtId="0" fontId="60" fillId="85" borderId="104"/>
    <xf numFmtId="4" fontId="60" fillId="85" borderId="104"/>
    <xf numFmtId="4" fontId="58" fillId="86" borderId="104">
      <alignment horizontal="right" vertical="center"/>
    </xf>
    <xf numFmtId="0" fontId="62" fillId="84" borderId="104">
      <alignment horizontal="right" vertical="center"/>
    </xf>
    <xf numFmtId="4" fontId="60" fillId="0" borderId="104">
      <alignment horizontal="right" vertical="center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78" fillId="93" borderId="118" applyNumberFormat="0" applyAlignment="0" applyProtection="0"/>
    <xf numFmtId="0" fontId="58" fillId="86" borderId="106">
      <alignment horizontal="right" vertical="center"/>
    </xf>
    <xf numFmtId="0" fontId="62" fillId="84" borderId="104">
      <alignment horizontal="right" vertical="center"/>
    </xf>
    <xf numFmtId="4" fontId="58" fillId="84" borderId="104">
      <alignment horizontal="right" vertical="center"/>
    </xf>
    <xf numFmtId="4" fontId="58" fillId="86" borderId="104">
      <alignment horizontal="right" vertical="center"/>
    </xf>
    <xf numFmtId="49" fontId="60" fillId="0" borderId="105" applyNumberFormat="0" applyFont="0" applyFill="0" applyBorder="0" applyProtection="0">
      <alignment horizontal="left" vertical="center" indent="5"/>
    </xf>
    <xf numFmtId="4" fontId="60" fillId="0" borderId="104" applyFill="0" applyBorder="0" applyProtection="0">
      <alignment horizontal="right" vertical="center"/>
    </xf>
    <xf numFmtId="4" fontId="58" fillId="84" borderId="104">
      <alignment horizontal="right" vertical="center"/>
    </xf>
    <xf numFmtId="4" fontId="58" fillId="86" borderId="121">
      <alignment horizontal="right" vertical="center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60" fillId="86" borderId="107">
      <alignment horizontal="left" vertical="center" wrapText="1" indent="2"/>
    </xf>
    <xf numFmtId="0" fontId="60" fillId="0" borderId="104">
      <alignment horizontal="right" vertical="center"/>
    </xf>
    <xf numFmtId="4" fontId="58" fillId="86" borderId="106">
      <alignment horizontal="right" vertical="center"/>
    </xf>
    <xf numFmtId="0" fontId="60" fillId="0" borderId="104" applyNumberFormat="0" applyFill="0" applyAlignment="0" applyProtection="0"/>
    <xf numFmtId="0" fontId="58" fillId="86" borderId="104">
      <alignment horizontal="right" vertical="center"/>
    </xf>
    <xf numFmtId="4" fontId="58" fillId="86" borderId="106">
      <alignment horizontal="right" vertical="center"/>
    </xf>
    <xf numFmtId="0" fontId="60" fillId="85" borderId="104"/>
    <xf numFmtId="0" fontId="64" fillId="47" borderId="103" applyNumberFormat="0" applyFont="0" applyAlignment="0" applyProtection="0"/>
    <xf numFmtId="0" fontId="60" fillId="86" borderId="107">
      <alignment horizontal="left" vertical="center" wrapText="1" indent="2"/>
    </xf>
    <xf numFmtId="0" fontId="60" fillId="85" borderId="104"/>
    <xf numFmtId="0" fontId="40" fillId="56" borderId="17" applyNumberFormat="0" applyAlignment="0" applyProtection="0"/>
    <xf numFmtId="0" fontId="67" fillId="43" borderId="108" applyNumberFormat="0" applyAlignment="0" applyProtection="0"/>
    <xf numFmtId="0" fontId="23" fillId="43" borderId="110" applyNumberFormat="0" applyAlignment="0" applyProtection="0"/>
    <xf numFmtId="0" fontId="8" fillId="47" borderId="103" applyNumberFormat="0" applyFont="0" applyAlignment="0" applyProtection="0"/>
    <xf numFmtId="4" fontId="60" fillId="0" borderId="104">
      <alignment horizontal="right" vertical="center"/>
    </xf>
    <xf numFmtId="0" fontId="85" fillId="0" borderId="109" applyNumberFormat="0" applyFill="0" applyAlignment="0" applyProtection="0"/>
    <xf numFmtId="0" fontId="60" fillId="86" borderId="107">
      <alignment horizontal="left" vertical="center" wrapText="1" indent="2"/>
    </xf>
    <xf numFmtId="0" fontId="78" fillId="93" borderId="108" applyNumberFormat="0" applyAlignment="0" applyProtection="0"/>
    <xf numFmtId="0" fontId="58" fillId="86" borderId="104">
      <alignment horizontal="right" vertical="center"/>
    </xf>
    <xf numFmtId="0" fontId="85" fillId="0" borderId="109" applyNumberFormat="0" applyFill="0" applyAlignment="0" applyProtection="0"/>
    <xf numFmtId="0" fontId="71" fillId="93" borderId="108" applyNumberFormat="0" applyAlignment="0" applyProtection="0"/>
    <xf numFmtId="4" fontId="60" fillId="0" borderId="104" applyFill="0" applyBorder="0" applyProtection="0">
      <alignment horizontal="right" vertical="center"/>
    </xf>
    <xf numFmtId="0" fontId="68" fillId="43" borderId="108" applyNumberFormat="0" applyAlignment="0" applyProtection="0"/>
    <xf numFmtId="0" fontId="78" fillId="93" borderId="108" applyNumberFormat="0" applyAlignment="0" applyProtection="0"/>
    <xf numFmtId="0" fontId="60" fillId="0" borderId="107">
      <alignment horizontal="left" vertical="center" wrapText="1" indent="2"/>
    </xf>
    <xf numFmtId="4" fontId="58" fillId="84" borderId="104">
      <alignment horizontal="right" vertical="center"/>
    </xf>
    <xf numFmtId="0" fontId="78" fillId="93" borderId="108" applyNumberFormat="0" applyAlignment="0" applyProtection="0"/>
    <xf numFmtId="0" fontId="60" fillId="85" borderId="104"/>
    <xf numFmtId="0" fontId="60" fillId="0" borderId="107">
      <alignment horizontal="left" vertical="center" wrapText="1" indent="2"/>
    </xf>
    <xf numFmtId="49" fontId="60" fillId="0" borderId="105" applyNumberFormat="0" applyFont="0" applyFill="0" applyBorder="0" applyProtection="0">
      <alignment horizontal="left" vertical="center" indent="5"/>
    </xf>
    <xf numFmtId="0" fontId="64" fillId="47" borderId="103" applyNumberFormat="0" applyFont="0" applyAlignment="0" applyProtection="0"/>
    <xf numFmtId="0" fontId="62" fillId="84" borderId="104">
      <alignment horizontal="right" vertical="center"/>
    </xf>
    <xf numFmtId="4" fontId="58" fillId="86" borderId="106">
      <alignment horizontal="right" vertical="center"/>
    </xf>
    <xf numFmtId="0" fontId="78" fillId="93" borderId="108" applyNumberFormat="0" applyAlignment="0" applyProtection="0"/>
    <xf numFmtId="49" fontId="60" fillId="0" borderId="104" applyNumberFormat="0" applyFont="0" applyFill="0" applyBorder="0" applyProtection="0">
      <alignment horizontal="left" vertical="center" indent="2"/>
    </xf>
    <xf numFmtId="0" fontId="60" fillId="0" borderId="107">
      <alignment horizontal="left" vertical="center" wrapText="1" indent="2"/>
    </xf>
    <xf numFmtId="4" fontId="60" fillId="0" borderId="104">
      <alignment horizontal="right" vertical="center"/>
    </xf>
    <xf numFmtId="4" fontId="58" fillId="84" borderId="104">
      <alignment horizontal="right" vertical="center"/>
    </xf>
    <xf numFmtId="4" fontId="60" fillId="0" borderId="104">
      <alignment horizontal="right" vertical="center"/>
    </xf>
    <xf numFmtId="0" fontId="8" fillId="47" borderId="103" applyNumberFormat="0" applyFont="0" applyAlignment="0" applyProtection="0"/>
    <xf numFmtId="0" fontId="58" fillId="86" borderId="104">
      <alignment horizontal="right" vertical="center"/>
    </xf>
    <xf numFmtId="0" fontId="68" fillId="43" borderId="108" applyNumberFormat="0" applyAlignment="0" applyProtection="0"/>
    <xf numFmtId="0" fontId="82" fillId="43" borderId="110" applyNumberFormat="0" applyAlignment="0" applyProtection="0"/>
    <xf numFmtId="0" fontId="17" fillId="0" borderId="109" applyNumberFormat="0" applyFill="0" applyAlignment="0" applyProtection="0"/>
    <xf numFmtId="0" fontId="58" fillId="86" borderId="104">
      <alignment horizontal="right" vertical="center"/>
    </xf>
    <xf numFmtId="0" fontId="78" fillId="93" borderId="108" applyNumberFormat="0" applyAlignment="0" applyProtection="0"/>
    <xf numFmtId="0" fontId="60" fillId="0" borderId="107">
      <alignment horizontal="left" vertical="center" wrapText="1" indent="2"/>
    </xf>
    <xf numFmtId="0" fontId="17" fillId="0" borderId="109" applyNumberFormat="0" applyFill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60" fillId="84" borderId="105">
      <alignment horizontal="left" vertical="center"/>
    </xf>
    <xf numFmtId="0" fontId="30" fillId="0" borderId="0" applyNumberFormat="0" applyFill="0" applyBorder="0" applyAlignment="0" applyProtection="0"/>
    <xf numFmtId="4" fontId="58" fillId="86" borderId="106">
      <alignment horizontal="right" vertical="center"/>
    </xf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4" fillId="47" borderId="103" applyNumberFormat="0" applyFont="0" applyAlignment="0" applyProtection="0"/>
    <xf numFmtId="0" fontId="85" fillId="0" borderId="109" applyNumberFormat="0" applyFill="0" applyAlignment="0" applyProtection="0"/>
    <xf numFmtId="0" fontId="82" fillId="43" borderId="110" applyNumberFormat="0" applyAlignment="0" applyProtection="0"/>
    <xf numFmtId="0" fontId="78" fillId="93" borderId="108" applyNumberFormat="0" applyAlignment="0" applyProtection="0"/>
    <xf numFmtId="4" fontId="60" fillId="0" borderId="104">
      <alignment horizontal="right" vertical="center"/>
    </xf>
    <xf numFmtId="0" fontId="43" fillId="0" borderId="0" applyNumberFormat="0" applyFill="0" applyBorder="0" applyAlignment="0" applyProtection="0"/>
    <xf numFmtId="0" fontId="85" fillId="0" borderId="109" applyNumberFormat="0" applyFill="0" applyAlignment="0" applyProtection="0"/>
    <xf numFmtId="176" fontId="60" fillId="99" borderId="104" applyNumberFormat="0" applyFont="0" applyBorder="0" applyAlignment="0" applyProtection="0">
      <alignment horizontal="right" vertical="center"/>
    </xf>
    <xf numFmtId="0" fontId="8" fillId="47" borderId="103" applyNumberFormat="0" applyFont="0" applyAlignment="0" applyProtection="0"/>
    <xf numFmtId="0" fontId="60" fillId="0" borderId="107">
      <alignment horizontal="left" vertical="center" wrapText="1" indent="2"/>
    </xf>
    <xf numFmtId="0" fontId="1" fillId="72" borderId="0" applyNumberFormat="0" applyBorder="0" applyAlignment="0" applyProtection="0"/>
    <xf numFmtId="49" fontId="59" fillId="0" borderId="104" applyNumberFormat="0" applyFill="0" applyBorder="0" applyProtection="0">
      <alignment horizontal="left" vertical="center"/>
    </xf>
    <xf numFmtId="0" fontId="85" fillId="0" borderId="109" applyNumberFormat="0" applyFill="0" applyAlignment="0" applyProtection="0"/>
    <xf numFmtId="0" fontId="67" fillId="43" borderId="108" applyNumberFormat="0" applyAlignment="0" applyProtection="0"/>
    <xf numFmtId="0" fontId="60" fillId="0" borderId="104" applyNumberFormat="0" applyFill="0" applyAlignment="0" applyProtection="0"/>
    <xf numFmtId="4" fontId="60" fillId="0" borderId="104" applyFill="0" applyBorder="0" applyProtection="0">
      <alignment horizontal="right" vertical="center"/>
    </xf>
    <xf numFmtId="49" fontId="60" fillId="0" borderId="104" applyNumberFormat="0" applyFont="0" applyFill="0" applyBorder="0" applyProtection="0">
      <alignment horizontal="left" vertical="center" indent="2"/>
    </xf>
    <xf numFmtId="49" fontId="59" fillId="0" borderId="104" applyNumberFormat="0" applyFill="0" applyBorder="0" applyProtection="0">
      <alignment horizontal="left" vertical="center"/>
    </xf>
    <xf numFmtId="0" fontId="82" fillId="43" borderId="110" applyNumberFormat="0" applyAlignment="0" applyProtection="0"/>
    <xf numFmtId="4" fontId="58" fillId="86" borderId="104">
      <alignment horizontal="right" vertical="center"/>
    </xf>
    <xf numFmtId="4" fontId="62" fillId="84" borderId="104">
      <alignment horizontal="right" vertical="center"/>
    </xf>
    <xf numFmtId="4" fontId="58" fillId="84" borderId="104">
      <alignment horizontal="right" vertical="center"/>
    </xf>
    <xf numFmtId="0" fontId="44" fillId="62" borderId="0" applyNumberFormat="0" applyBorder="0" applyAlignment="0" applyProtection="0"/>
    <xf numFmtId="0" fontId="58" fillId="86" borderId="104">
      <alignment horizontal="right" vertical="center"/>
    </xf>
    <xf numFmtId="0" fontId="60" fillId="85" borderId="104"/>
    <xf numFmtId="4" fontId="58" fillId="86" borderId="104">
      <alignment horizontal="right" vertical="center"/>
    </xf>
    <xf numFmtId="0" fontId="78" fillId="93" borderId="108" applyNumberFormat="0" applyAlignment="0" applyProtection="0"/>
    <xf numFmtId="0" fontId="82" fillId="43" borderId="110" applyNumberFormat="0" applyAlignment="0" applyProtection="0"/>
    <xf numFmtId="0" fontId="17" fillId="0" borderId="109" applyNumberFormat="0" applyFill="0" applyAlignment="0" applyProtection="0"/>
    <xf numFmtId="0" fontId="58" fillId="84" borderId="104">
      <alignment horizontal="right" vertical="center"/>
    </xf>
    <xf numFmtId="0" fontId="71" fillId="93" borderId="108" applyNumberFormat="0" applyAlignment="0" applyProtection="0"/>
    <xf numFmtId="0" fontId="85" fillId="0" borderId="109" applyNumberFormat="0" applyFill="0" applyAlignment="0" applyProtection="0"/>
    <xf numFmtId="4" fontId="58" fillId="86" borderId="106">
      <alignment horizontal="right" vertical="center"/>
    </xf>
    <xf numFmtId="0" fontId="58" fillId="86" borderId="105">
      <alignment horizontal="right" vertical="center"/>
    </xf>
    <xf numFmtId="4" fontId="62" fillId="84" borderId="104">
      <alignment horizontal="right" vertical="center"/>
    </xf>
    <xf numFmtId="4" fontId="58" fillId="86" borderId="105">
      <alignment horizontal="right" vertical="center"/>
    </xf>
    <xf numFmtId="0" fontId="82" fillId="43" borderId="110" applyNumberFormat="0" applyAlignment="0" applyProtection="0"/>
    <xf numFmtId="4" fontId="60" fillId="85" borderId="104"/>
    <xf numFmtId="49" fontId="60" fillId="0" borderId="104" applyNumberFormat="0" applyFont="0" applyFill="0" applyBorder="0" applyProtection="0">
      <alignment horizontal="left" vertical="center" indent="2"/>
    </xf>
    <xf numFmtId="0" fontId="78" fillId="93" borderId="108" applyNumberFormat="0" applyAlignment="0" applyProtection="0"/>
    <xf numFmtId="4" fontId="58" fillId="86" borderId="105">
      <alignment horizontal="right" vertical="center"/>
    </xf>
    <xf numFmtId="0" fontId="58" fillId="86" borderId="105">
      <alignment horizontal="right" vertical="center"/>
    </xf>
    <xf numFmtId="4" fontId="60" fillId="85" borderId="104"/>
    <xf numFmtId="0" fontId="60" fillId="84" borderId="105">
      <alignment horizontal="left" vertical="center"/>
    </xf>
    <xf numFmtId="4" fontId="58" fillId="86" borderId="105">
      <alignment horizontal="right" vertical="center"/>
    </xf>
    <xf numFmtId="0" fontId="58" fillId="86" borderId="106">
      <alignment horizontal="right" vertical="center"/>
    </xf>
    <xf numFmtId="0" fontId="1" fillId="65" borderId="0" applyNumberFormat="0" applyBorder="0" applyAlignment="0" applyProtection="0"/>
    <xf numFmtId="0" fontId="62" fillId="84" borderId="104">
      <alignment horizontal="right" vertical="center"/>
    </xf>
    <xf numFmtId="0" fontId="58" fillId="84" borderId="104">
      <alignment horizontal="right" vertical="center"/>
    </xf>
    <xf numFmtId="0" fontId="78" fillId="93" borderId="108" applyNumberFormat="0" applyAlignment="0" applyProtection="0"/>
    <xf numFmtId="0" fontId="23" fillId="43" borderId="110" applyNumberFormat="0" applyAlignment="0" applyProtection="0"/>
    <xf numFmtId="0" fontId="60" fillId="0" borderId="104">
      <alignment horizontal="right" vertical="center"/>
    </xf>
    <xf numFmtId="0" fontId="67" fillId="43" borderId="108" applyNumberFormat="0" applyAlignment="0" applyProtection="0"/>
    <xf numFmtId="0" fontId="68" fillId="43" borderId="108" applyNumberFormat="0" applyAlignment="0" applyProtection="0"/>
    <xf numFmtId="4" fontId="62" fillId="84" borderId="104">
      <alignment horizontal="right" vertical="center"/>
    </xf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4" fontId="58" fillId="86" borderId="104">
      <alignment horizontal="right" vertical="center"/>
    </xf>
    <xf numFmtId="49" fontId="60" fillId="0" borderId="104" applyNumberFormat="0" applyFont="0" applyFill="0" applyBorder="0" applyProtection="0">
      <alignment horizontal="left" vertical="center" indent="2"/>
    </xf>
    <xf numFmtId="0" fontId="67" fillId="43" borderId="108" applyNumberFormat="0" applyAlignment="0" applyProtection="0"/>
    <xf numFmtId="0" fontId="85" fillId="0" borderId="109" applyNumberFormat="0" applyFill="0" applyAlignment="0" applyProtection="0"/>
    <xf numFmtId="0" fontId="23" fillId="43" borderId="110" applyNumberFormat="0" applyAlignment="0" applyProtection="0"/>
    <xf numFmtId="0" fontId="44" fillId="82" borderId="0" applyNumberFormat="0" applyBorder="0" applyAlignment="0" applyProtection="0"/>
    <xf numFmtId="0" fontId="68" fillId="43" borderId="108" applyNumberFormat="0" applyAlignment="0" applyProtection="0"/>
    <xf numFmtId="4" fontId="60" fillId="0" borderId="104" applyFill="0" applyBorder="0" applyProtection="0">
      <alignment horizontal="right" vertical="center"/>
    </xf>
    <xf numFmtId="0" fontId="17" fillId="0" borderId="109" applyNumberFormat="0" applyFill="0" applyAlignment="0" applyProtection="0"/>
    <xf numFmtId="49" fontId="60" fillId="0" borderId="104" applyNumberFormat="0" applyFont="0" applyFill="0" applyBorder="0" applyProtection="0">
      <alignment horizontal="left" vertical="center" indent="2"/>
    </xf>
    <xf numFmtId="176" fontId="60" fillId="99" borderId="104" applyNumberFormat="0" applyFont="0" applyBorder="0" applyAlignment="0" applyProtection="0">
      <alignment horizontal="right" vertical="center"/>
    </xf>
    <xf numFmtId="4" fontId="62" fillId="84" borderId="104">
      <alignment horizontal="right" vertical="center"/>
    </xf>
    <xf numFmtId="0" fontId="58" fillId="84" borderId="104">
      <alignment horizontal="right" vertical="center"/>
    </xf>
    <xf numFmtId="0" fontId="44" fillId="82" borderId="0" applyNumberFormat="0" applyBorder="0" applyAlignment="0" applyProtection="0"/>
    <xf numFmtId="49" fontId="60" fillId="0" borderId="104" applyNumberFormat="0" applyFont="0" applyFill="0" applyBorder="0" applyProtection="0">
      <alignment horizontal="left" vertical="center" indent="2"/>
    </xf>
    <xf numFmtId="0" fontId="58" fillId="86" borderId="104">
      <alignment horizontal="right" vertical="center"/>
    </xf>
    <xf numFmtId="0" fontId="60" fillId="0" borderId="107">
      <alignment horizontal="left" vertical="center" wrapText="1" indent="2"/>
    </xf>
    <xf numFmtId="0" fontId="85" fillId="0" borderId="109" applyNumberFormat="0" applyFill="0" applyAlignment="0" applyProtection="0"/>
    <xf numFmtId="0" fontId="1" fillId="72" borderId="0" applyNumberFormat="0" applyBorder="0" applyAlignment="0" applyProtection="0"/>
    <xf numFmtId="0" fontId="60" fillId="86" borderId="107">
      <alignment horizontal="left" vertical="center" wrapText="1" indent="2"/>
    </xf>
    <xf numFmtId="4" fontId="58" fillId="86" borderId="104">
      <alignment horizontal="right" vertical="center"/>
    </xf>
    <xf numFmtId="0" fontId="68" fillId="43" borderId="108" applyNumberFormat="0" applyAlignment="0" applyProtection="0"/>
    <xf numFmtId="0" fontId="85" fillId="0" borderId="109" applyNumberFormat="0" applyFill="0" applyAlignment="0" applyProtection="0"/>
    <xf numFmtId="0" fontId="17" fillId="0" borderId="109" applyNumberFormat="0" applyFill="0" applyAlignment="0" applyProtection="0"/>
    <xf numFmtId="4" fontId="58" fillId="86" borderId="104">
      <alignment horizontal="right" vertical="center"/>
    </xf>
    <xf numFmtId="4" fontId="58" fillId="86" borderId="106">
      <alignment horizontal="right" vertical="center"/>
    </xf>
    <xf numFmtId="0" fontId="71" fillId="93" borderId="108" applyNumberFormat="0" applyAlignment="0" applyProtection="0"/>
    <xf numFmtId="4" fontId="58" fillId="86" borderId="104">
      <alignment horizontal="right" vertical="center"/>
    </xf>
    <xf numFmtId="49" fontId="60" fillId="0" borderId="104" applyNumberFormat="0" applyFont="0" applyFill="0" applyBorder="0" applyProtection="0">
      <alignment horizontal="left" vertical="center" indent="2"/>
    </xf>
    <xf numFmtId="0" fontId="44" fillId="74" borderId="0" applyNumberFormat="0" applyBorder="0" applyAlignment="0" applyProtection="0"/>
    <xf numFmtId="0" fontId="60" fillId="85" borderId="104"/>
    <xf numFmtId="0" fontId="40" fillId="56" borderId="17" applyNumberFormat="0" applyAlignment="0" applyProtection="0"/>
    <xf numFmtId="0" fontId="8" fillId="47" borderId="103" applyNumberFormat="0" applyFont="0" applyAlignment="0" applyProtection="0"/>
    <xf numFmtId="0" fontId="60" fillId="86" borderId="107">
      <alignment horizontal="left" vertical="center" wrapText="1" indent="2"/>
    </xf>
    <xf numFmtId="0" fontId="62" fillId="84" borderId="104">
      <alignment horizontal="right" vertical="center"/>
    </xf>
    <xf numFmtId="0" fontId="60" fillId="84" borderId="105">
      <alignment horizontal="left" vertical="center"/>
    </xf>
    <xf numFmtId="4" fontId="60" fillId="0" borderId="104" applyFill="0" applyBorder="0" applyProtection="0">
      <alignment horizontal="right" vertical="center"/>
    </xf>
    <xf numFmtId="0" fontId="85" fillId="0" borderId="109" applyNumberFormat="0" applyFill="0" applyAlignment="0" applyProtection="0"/>
    <xf numFmtId="0" fontId="17" fillId="0" borderId="109" applyNumberFormat="0" applyFill="0" applyAlignment="0" applyProtection="0"/>
    <xf numFmtId="0" fontId="58" fillId="86" borderId="105">
      <alignment horizontal="right" vertical="center"/>
    </xf>
    <xf numFmtId="0" fontId="85" fillId="0" borderId="109" applyNumberFormat="0" applyFill="0" applyAlignment="0" applyProtection="0"/>
    <xf numFmtId="0" fontId="78" fillId="93" borderId="108" applyNumberFormat="0" applyAlignment="0" applyProtection="0"/>
    <xf numFmtId="0" fontId="8" fillId="47" borderId="103" applyNumberFormat="0" applyFont="0" applyAlignment="0" applyProtection="0"/>
    <xf numFmtId="4" fontId="58" fillId="86" borderId="104">
      <alignment horizontal="right" vertical="center"/>
    </xf>
    <xf numFmtId="0" fontId="60" fillId="0" borderId="104">
      <alignment horizontal="right" vertical="center"/>
    </xf>
    <xf numFmtId="0" fontId="44" fillId="78" borderId="0" applyNumberFormat="0" applyBorder="0" applyAlignment="0" applyProtection="0"/>
    <xf numFmtId="0" fontId="60" fillId="86" borderId="107">
      <alignment horizontal="left" vertical="center" wrapText="1" indent="2"/>
    </xf>
    <xf numFmtId="0" fontId="17" fillId="0" borderId="109" applyNumberFormat="0" applyFill="0" applyAlignment="0" applyProtection="0"/>
    <xf numFmtId="4" fontId="58" fillId="86" borderId="104">
      <alignment horizontal="right" vertical="center"/>
    </xf>
    <xf numFmtId="0" fontId="64" fillId="47" borderId="103" applyNumberFormat="0" applyFont="0" applyAlignment="0" applyProtection="0"/>
    <xf numFmtId="49" fontId="59" fillId="0" borderId="104" applyNumberFormat="0" applyFill="0" applyBorder="0" applyProtection="0">
      <alignment horizontal="left" vertical="center"/>
    </xf>
    <xf numFmtId="4" fontId="58" fillId="84" borderId="104">
      <alignment horizontal="right" vertical="center"/>
    </xf>
    <xf numFmtId="0" fontId="58" fillId="86" borderId="104">
      <alignment horizontal="right" vertical="center"/>
    </xf>
    <xf numFmtId="0" fontId="40" fillId="56" borderId="17" applyNumberFormat="0" applyAlignment="0" applyProtection="0"/>
    <xf numFmtId="0" fontId="78" fillId="93" borderId="108" applyNumberFormat="0" applyAlignment="0" applyProtection="0"/>
    <xf numFmtId="0" fontId="64" fillId="47" borderId="103" applyNumberFormat="0" applyFont="0" applyAlignment="0" applyProtection="0"/>
    <xf numFmtId="0" fontId="64" fillId="47" borderId="103" applyNumberFormat="0" applyFont="0" applyAlignment="0" applyProtection="0"/>
    <xf numFmtId="4" fontId="58" fillId="86" borderId="106">
      <alignment horizontal="right" vertical="center"/>
    </xf>
    <xf numFmtId="0" fontId="58" fillId="86" borderId="106">
      <alignment horizontal="right" vertical="center"/>
    </xf>
    <xf numFmtId="49" fontId="60" fillId="0" borderId="105" applyNumberFormat="0" applyFont="0" applyFill="0" applyBorder="0" applyProtection="0">
      <alignment horizontal="left" vertical="center" indent="5"/>
    </xf>
    <xf numFmtId="0" fontId="17" fillId="0" borderId="109" applyNumberFormat="0" applyFill="0" applyAlignment="0" applyProtection="0"/>
    <xf numFmtId="0" fontId="68" fillId="43" borderId="108" applyNumberFormat="0" applyAlignment="0" applyProtection="0"/>
    <xf numFmtId="176" fontId="60" fillId="99" borderId="104" applyNumberFormat="0" applyFont="0" applyBorder="0" applyAlignment="0" applyProtection="0">
      <alignment horizontal="right" vertical="center"/>
    </xf>
    <xf numFmtId="0" fontId="85" fillId="0" borderId="109" applyNumberFormat="0" applyFill="0" applyAlignment="0" applyProtection="0"/>
    <xf numFmtId="0" fontId="60" fillId="0" borderId="104" applyNumberFormat="0" applyFill="0" applyAlignment="0" applyProtection="0"/>
    <xf numFmtId="0" fontId="85" fillId="0" borderId="109" applyNumberFormat="0" applyFill="0" applyAlignment="0" applyProtection="0"/>
    <xf numFmtId="0" fontId="60" fillId="0" borderId="107">
      <alignment horizontal="left" vertical="center" wrapText="1" indent="2"/>
    </xf>
    <xf numFmtId="0" fontId="71" fillId="93" borderId="108" applyNumberFormat="0" applyAlignment="0" applyProtection="0"/>
    <xf numFmtId="0" fontId="64" fillId="47" borderId="103" applyNumberFormat="0" applyFont="0" applyAlignment="0" applyProtection="0"/>
    <xf numFmtId="49" fontId="59" fillId="0" borderId="104" applyNumberFormat="0" applyFill="0" applyBorder="0" applyProtection="0">
      <alignment horizontal="left" vertical="center"/>
    </xf>
    <xf numFmtId="4" fontId="60" fillId="85" borderId="104"/>
    <xf numFmtId="0" fontId="64" fillId="47" borderId="103" applyNumberFormat="0" applyFont="0" applyAlignment="0" applyProtection="0"/>
    <xf numFmtId="0" fontId="1" fillId="69" borderId="0" applyNumberFormat="0" applyBorder="0" applyAlignment="0" applyProtection="0"/>
    <xf numFmtId="0" fontId="67" fillId="43" borderId="108" applyNumberFormat="0" applyAlignment="0" applyProtection="0"/>
    <xf numFmtId="0" fontId="58" fillId="86" borderId="106">
      <alignment horizontal="right" vertical="center"/>
    </xf>
    <xf numFmtId="4" fontId="60" fillId="85" borderId="104"/>
    <xf numFmtId="0" fontId="68" fillId="43" borderId="108" applyNumberFormat="0" applyAlignment="0" applyProtection="0"/>
    <xf numFmtId="0" fontId="67" fillId="43" borderId="108" applyNumberFormat="0" applyAlignment="0" applyProtection="0"/>
    <xf numFmtId="0" fontId="58" fillId="86" borderId="106">
      <alignment horizontal="right" vertical="center"/>
    </xf>
    <xf numFmtId="0" fontId="68" fillId="43" borderId="108" applyNumberFormat="0" applyAlignment="0" applyProtection="0"/>
    <xf numFmtId="0" fontId="85" fillId="0" borderId="109" applyNumberFormat="0" applyFill="0" applyAlignment="0" applyProtection="0"/>
    <xf numFmtId="0" fontId="64" fillId="47" borderId="103" applyNumberFormat="0" applyFont="0" applyAlignment="0" applyProtection="0"/>
    <xf numFmtId="49" fontId="59" fillId="0" borderId="104" applyNumberFormat="0" applyFill="0" applyBorder="0" applyProtection="0">
      <alignment horizontal="left" vertical="center"/>
    </xf>
    <xf numFmtId="0" fontId="58" fillId="86" borderId="104">
      <alignment horizontal="right" vertical="center"/>
    </xf>
    <xf numFmtId="0" fontId="60" fillId="86" borderId="107">
      <alignment horizontal="left" vertical="center" wrapText="1" indent="2"/>
    </xf>
    <xf numFmtId="0" fontId="1" fillId="68" borderId="0" applyNumberFormat="0" applyBorder="0" applyAlignment="0" applyProtection="0"/>
    <xf numFmtId="0" fontId="60" fillId="0" borderId="104" applyNumberFormat="0" applyFill="0" applyAlignment="0" applyProtection="0"/>
    <xf numFmtId="0" fontId="68" fillId="43" borderId="108" applyNumberFormat="0" applyAlignment="0" applyProtection="0"/>
    <xf numFmtId="4" fontId="60" fillId="0" borderId="104" applyFill="0" applyBorder="0" applyProtection="0">
      <alignment horizontal="right" vertical="center"/>
    </xf>
    <xf numFmtId="0" fontId="60" fillId="84" borderId="105">
      <alignment horizontal="left" vertical="center"/>
    </xf>
    <xf numFmtId="0" fontId="60" fillId="84" borderId="105">
      <alignment horizontal="left" vertical="center"/>
    </xf>
    <xf numFmtId="0" fontId="60" fillId="0" borderId="107">
      <alignment horizontal="left" vertical="center" wrapText="1" indent="2"/>
    </xf>
    <xf numFmtId="0" fontId="58" fillId="86" borderId="104">
      <alignment horizontal="right" vertical="center"/>
    </xf>
    <xf numFmtId="0" fontId="67" fillId="43" borderId="108" applyNumberFormat="0" applyAlignment="0" applyProtection="0"/>
    <xf numFmtId="0" fontId="17" fillId="0" borderId="109" applyNumberFormat="0" applyFill="0" applyAlignment="0" applyProtection="0"/>
    <xf numFmtId="0" fontId="82" fillId="43" borderId="110" applyNumberFormat="0" applyAlignment="0" applyProtection="0"/>
    <xf numFmtId="0" fontId="78" fillId="93" borderId="108" applyNumberFormat="0" applyAlignment="0" applyProtection="0"/>
    <xf numFmtId="4" fontId="58" fillId="86" borderId="105">
      <alignment horizontal="right" vertical="center"/>
    </xf>
    <xf numFmtId="4" fontId="58" fillId="86" borderId="104">
      <alignment horizontal="right" vertical="center"/>
    </xf>
    <xf numFmtId="0" fontId="60" fillId="86" borderId="107">
      <alignment horizontal="left" vertical="center" wrapText="1" indent="2"/>
    </xf>
    <xf numFmtId="4" fontId="58" fillId="86" borderId="104">
      <alignment horizontal="right" vertical="center"/>
    </xf>
    <xf numFmtId="0" fontId="60" fillId="0" borderId="104">
      <alignment horizontal="right" vertical="center"/>
    </xf>
    <xf numFmtId="0" fontId="62" fillId="84" borderId="104">
      <alignment horizontal="right" vertical="center"/>
    </xf>
    <xf numFmtId="176" fontId="60" fillId="99" borderId="104" applyNumberFormat="0" applyFont="0" applyBorder="0" applyAlignment="0" applyProtection="0">
      <alignment horizontal="right" vertical="center"/>
    </xf>
    <xf numFmtId="4" fontId="60" fillId="85" borderId="104"/>
    <xf numFmtId="0" fontId="71" fillId="93" borderId="108" applyNumberFormat="0" applyAlignment="0" applyProtection="0"/>
    <xf numFmtId="0" fontId="44" fillId="70" borderId="0" applyNumberFormat="0" applyBorder="0" applyAlignment="0" applyProtection="0"/>
    <xf numFmtId="0" fontId="8" fillId="47" borderId="103" applyNumberFormat="0" applyFont="0" applyAlignment="0" applyProtection="0"/>
    <xf numFmtId="0" fontId="60" fillId="0" borderId="104">
      <alignment horizontal="right" vertical="center"/>
    </xf>
    <xf numFmtId="49" fontId="59" fillId="0" borderId="104" applyNumberFormat="0" applyFill="0" applyBorder="0" applyProtection="0">
      <alignment horizontal="left" vertical="center"/>
    </xf>
    <xf numFmtId="0" fontId="78" fillId="93" borderId="108" applyNumberFormat="0" applyAlignment="0" applyProtection="0"/>
    <xf numFmtId="0" fontId="60" fillId="86" borderId="107">
      <alignment horizontal="left" vertical="center" wrapText="1" indent="2"/>
    </xf>
    <xf numFmtId="0" fontId="58" fillId="86" borderId="104">
      <alignment horizontal="right" vertical="center"/>
    </xf>
    <xf numFmtId="0" fontId="64" fillId="47" borderId="103" applyNumberFormat="0" applyFont="0" applyAlignment="0" applyProtection="0"/>
    <xf numFmtId="4" fontId="60" fillId="0" borderId="104">
      <alignment horizontal="right" vertical="center"/>
    </xf>
    <xf numFmtId="0" fontId="68" fillId="43" borderId="108" applyNumberFormat="0" applyAlignment="0" applyProtection="0"/>
    <xf numFmtId="4" fontId="60" fillId="0" borderId="104" applyFill="0" applyBorder="0" applyProtection="0">
      <alignment horizontal="right" vertical="center"/>
    </xf>
    <xf numFmtId="4" fontId="60" fillId="85" borderId="104"/>
    <xf numFmtId="4" fontId="58" fillId="84" borderId="104">
      <alignment horizontal="right" vertical="center"/>
    </xf>
    <xf numFmtId="0" fontId="1" fillId="69" borderId="0" applyNumberFormat="0" applyBorder="0" applyAlignment="0" applyProtection="0"/>
    <xf numFmtId="0" fontId="78" fillId="93" borderId="108" applyNumberFormat="0" applyAlignment="0" applyProtection="0"/>
    <xf numFmtId="49" fontId="60" fillId="0" borderId="105" applyNumberFormat="0" applyFont="0" applyFill="0" applyBorder="0" applyProtection="0">
      <alignment horizontal="left" vertical="center" indent="5"/>
    </xf>
    <xf numFmtId="0" fontId="58" fillId="86" borderId="106">
      <alignment horizontal="right" vertical="center"/>
    </xf>
    <xf numFmtId="4" fontId="60" fillId="0" borderId="104">
      <alignment horizontal="right" vertical="center"/>
    </xf>
    <xf numFmtId="0" fontId="60" fillId="0" borderId="107">
      <alignment horizontal="left" vertical="center" wrapText="1" indent="2"/>
    </xf>
    <xf numFmtId="0" fontId="78" fillId="93" borderId="108" applyNumberFormat="0" applyAlignment="0" applyProtection="0"/>
    <xf numFmtId="49" fontId="60" fillId="0" borderId="105" applyNumberFormat="0" applyFont="0" applyFill="0" applyBorder="0" applyProtection="0">
      <alignment horizontal="left" vertical="center" indent="5"/>
    </xf>
    <xf numFmtId="0" fontId="85" fillId="0" borderId="109" applyNumberFormat="0" applyFill="0" applyAlignment="0" applyProtection="0"/>
    <xf numFmtId="0" fontId="58" fillId="86" borderId="104">
      <alignment horizontal="right" vertical="center"/>
    </xf>
    <xf numFmtId="0" fontId="67" fillId="43" borderId="108" applyNumberFormat="0" applyAlignment="0" applyProtection="0"/>
    <xf numFmtId="0" fontId="58" fillId="86" borderId="104">
      <alignment horizontal="right" vertical="center"/>
    </xf>
    <xf numFmtId="0" fontId="30" fillId="0" borderId="0" applyNumberFormat="0" applyFill="0" applyBorder="0" applyAlignment="0" applyProtection="0"/>
    <xf numFmtId="0" fontId="85" fillId="0" borderId="109" applyNumberFormat="0" applyFill="0" applyAlignment="0" applyProtection="0"/>
    <xf numFmtId="0" fontId="68" fillId="43" borderId="108" applyNumberFormat="0" applyAlignment="0" applyProtection="0"/>
    <xf numFmtId="0" fontId="85" fillId="0" borderId="109" applyNumberFormat="0" applyFill="0" applyAlignment="0" applyProtection="0"/>
    <xf numFmtId="0" fontId="60" fillId="0" borderId="104" applyNumberFormat="0" applyFill="0" applyAlignment="0" applyProtection="0"/>
    <xf numFmtId="0" fontId="68" fillId="43" borderId="108" applyNumberFormat="0" applyAlignment="0" applyProtection="0"/>
    <xf numFmtId="0" fontId="82" fillId="43" borderId="110" applyNumberFormat="0" applyAlignment="0" applyProtection="0"/>
    <xf numFmtId="0" fontId="23" fillId="43" borderId="110" applyNumberFormat="0" applyAlignment="0" applyProtection="0"/>
    <xf numFmtId="0" fontId="82" fillId="43" borderId="110" applyNumberFormat="0" applyAlignment="0" applyProtection="0"/>
    <xf numFmtId="4" fontId="58" fillId="86" borderId="104">
      <alignment horizontal="right" vertical="center"/>
    </xf>
    <xf numFmtId="0" fontId="85" fillId="0" borderId="109" applyNumberFormat="0" applyFill="0" applyAlignment="0" applyProtection="0"/>
    <xf numFmtId="0" fontId="58" fillId="86" borderId="105">
      <alignment horizontal="right" vertical="center"/>
    </xf>
    <xf numFmtId="0" fontId="58" fillId="86" borderId="104">
      <alignment horizontal="right" vertical="center"/>
    </xf>
    <xf numFmtId="0" fontId="1" fillId="77" borderId="0" applyNumberFormat="0" applyBorder="0" applyAlignment="0" applyProtection="0"/>
    <xf numFmtId="0" fontId="58" fillId="86" borderId="104">
      <alignment horizontal="right" vertical="center"/>
    </xf>
    <xf numFmtId="0" fontId="58" fillId="86" borderId="106">
      <alignment horizontal="right" vertical="center"/>
    </xf>
    <xf numFmtId="0" fontId="60" fillId="85" borderId="104"/>
    <xf numFmtId="0" fontId="44" fillId="74" borderId="0" applyNumberFormat="0" applyBorder="0" applyAlignment="0" applyProtection="0"/>
    <xf numFmtId="4" fontId="62" fillId="84" borderId="104">
      <alignment horizontal="right" vertical="center"/>
    </xf>
    <xf numFmtId="0" fontId="58" fillId="86" borderId="105">
      <alignment horizontal="right" vertical="center"/>
    </xf>
    <xf numFmtId="0" fontId="67" fillId="43" borderId="108" applyNumberFormat="0" applyAlignment="0" applyProtection="0"/>
    <xf numFmtId="0" fontId="60" fillId="0" borderId="104">
      <alignment horizontal="right" vertical="center"/>
    </xf>
    <xf numFmtId="0" fontId="23" fillId="43" borderId="110" applyNumberFormat="0" applyAlignment="0" applyProtection="0"/>
    <xf numFmtId="4" fontId="60" fillId="0" borderId="104">
      <alignment horizontal="right" vertical="center"/>
    </xf>
    <xf numFmtId="0" fontId="58" fillId="86" borderId="105">
      <alignment horizontal="right" vertical="center"/>
    </xf>
    <xf numFmtId="0" fontId="8" fillId="47" borderId="103" applyNumberFormat="0" applyFont="0" applyAlignment="0" applyProtection="0"/>
    <xf numFmtId="0" fontId="64" fillId="47" borderId="103" applyNumberFormat="0" applyFont="0" applyAlignment="0" applyProtection="0"/>
    <xf numFmtId="0" fontId="68" fillId="43" borderId="108" applyNumberFormat="0" applyAlignment="0" applyProtection="0"/>
    <xf numFmtId="0" fontId="85" fillId="0" borderId="109" applyNumberFormat="0" applyFill="0" applyAlignment="0" applyProtection="0"/>
    <xf numFmtId="0" fontId="85" fillId="0" borderId="109" applyNumberFormat="0" applyFill="0" applyAlignment="0" applyProtection="0"/>
    <xf numFmtId="0" fontId="58" fillId="84" borderId="104">
      <alignment horizontal="right" vertical="center"/>
    </xf>
    <xf numFmtId="0" fontId="58" fillId="84" borderId="104">
      <alignment horizontal="right" vertical="center"/>
    </xf>
    <xf numFmtId="49" fontId="60" fillId="0" borderId="105" applyNumberFormat="0" applyFont="0" applyFill="0" applyBorder="0" applyProtection="0">
      <alignment horizontal="left" vertical="center" indent="5"/>
    </xf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4" fontId="58" fillId="86" borderId="104">
      <alignment horizontal="right" vertical="center"/>
    </xf>
    <xf numFmtId="4" fontId="58" fillId="86" borderId="104">
      <alignment horizontal="right" vertical="center"/>
    </xf>
    <xf numFmtId="0" fontId="78" fillId="93" borderId="108" applyNumberFormat="0" applyAlignment="0" applyProtection="0"/>
    <xf numFmtId="0" fontId="68" fillId="43" borderId="108" applyNumberFormat="0" applyAlignment="0" applyProtection="0"/>
    <xf numFmtId="0" fontId="67" fillId="43" borderId="108" applyNumberFormat="0" applyAlignment="0" applyProtection="0"/>
    <xf numFmtId="0" fontId="60" fillId="0" borderId="107">
      <alignment horizontal="left" vertical="center" wrapText="1" indent="2"/>
    </xf>
    <xf numFmtId="0" fontId="1" fillId="60" borderId="0" applyNumberFormat="0" applyBorder="0" applyAlignment="0" applyProtection="0"/>
    <xf numFmtId="0" fontId="71" fillId="93" borderId="108" applyNumberFormat="0" applyAlignment="0" applyProtection="0"/>
    <xf numFmtId="0" fontId="17" fillId="0" borderId="109" applyNumberFormat="0" applyFill="0" applyAlignment="0" applyProtection="0"/>
    <xf numFmtId="176" fontId="60" fillId="99" borderId="104" applyNumberFormat="0" applyFont="0" applyBorder="0" applyAlignment="0" applyProtection="0">
      <alignment horizontal="right" vertical="center"/>
    </xf>
    <xf numFmtId="0" fontId="78" fillId="93" borderId="108" applyNumberFormat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60" fillId="0" borderId="107">
      <alignment horizontal="left" vertical="center" wrapText="1" indent="2"/>
    </xf>
    <xf numFmtId="0" fontId="58" fillId="86" borderId="104">
      <alignment horizontal="right" vertical="center"/>
    </xf>
    <xf numFmtId="4" fontId="60" fillId="0" borderId="104" applyFill="0" applyBorder="0" applyProtection="0">
      <alignment horizontal="right" vertical="center"/>
    </xf>
    <xf numFmtId="0" fontId="78" fillId="93" borderId="108" applyNumberFormat="0" applyAlignment="0" applyProtection="0"/>
    <xf numFmtId="0" fontId="60" fillId="0" borderId="107">
      <alignment horizontal="left" vertical="center" wrapText="1" indent="2"/>
    </xf>
    <xf numFmtId="0" fontId="60" fillId="85" borderId="104"/>
    <xf numFmtId="0" fontId="60" fillId="0" borderId="104">
      <alignment horizontal="right" vertical="center"/>
    </xf>
    <xf numFmtId="0" fontId="60" fillId="85" borderId="104"/>
    <xf numFmtId="0" fontId="60" fillId="0" borderId="104">
      <alignment horizontal="right" vertical="center"/>
    </xf>
    <xf numFmtId="0" fontId="60" fillId="0" borderId="107">
      <alignment horizontal="left" vertical="center" wrapText="1" indent="2"/>
    </xf>
    <xf numFmtId="0" fontId="78" fillId="93" borderId="108" applyNumberFormat="0" applyAlignment="0" applyProtection="0"/>
    <xf numFmtId="4" fontId="58" fillId="84" borderId="104">
      <alignment horizontal="right" vertical="center"/>
    </xf>
    <xf numFmtId="0" fontId="60" fillId="86" borderId="107">
      <alignment horizontal="left" vertical="center" wrapText="1" indent="2"/>
    </xf>
    <xf numFmtId="0" fontId="82" fillId="43" borderId="110" applyNumberFormat="0" applyAlignment="0" applyProtection="0"/>
    <xf numFmtId="0" fontId="62" fillId="84" borderId="104">
      <alignment horizontal="right" vertical="center"/>
    </xf>
    <xf numFmtId="0" fontId="1" fillId="73" borderId="0" applyNumberFormat="0" applyBorder="0" applyAlignment="0" applyProtection="0"/>
    <xf numFmtId="0" fontId="71" fillId="93" borderId="108" applyNumberFormat="0" applyAlignment="0" applyProtection="0"/>
    <xf numFmtId="4" fontId="62" fillId="84" borderId="104">
      <alignment horizontal="right" vertical="center"/>
    </xf>
    <xf numFmtId="0" fontId="17" fillId="0" borderId="109" applyNumberFormat="0" applyFill="0" applyAlignment="0" applyProtection="0"/>
    <xf numFmtId="0" fontId="44" fillId="66" borderId="0" applyNumberFormat="0" applyBorder="0" applyAlignment="0" applyProtection="0"/>
    <xf numFmtId="0" fontId="58" fillId="86" borderId="105">
      <alignment horizontal="right" vertical="center"/>
    </xf>
    <xf numFmtId="0" fontId="23" fillId="43" borderId="110" applyNumberFormat="0" applyAlignment="0" applyProtection="0"/>
    <xf numFmtId="0" fontId="60" fillId="85" borderId="104"/>
    <xf numFmtId="4" fontId="62" fillId="84" borderId="104">
      <alignment horizontal="right" vertical="center"/>
    </xf>
    <xf numFmtId="0" fontId="62" fillId="84" borderId="104">
      <alignment horizontal="right" vertical="center"/>
    </xf>
    <xf numFmtId="0" fontId="82" fillId="43" borderId="110" applyNumberFormat="0" applyAlignment="0" applyProtection="0"/>
    <xf numFmtId="49" fontId="60" fillId="0" borderId="104" applyNumberFormat="0" applyFont="0" applyFill="0" applyBorder="0" applyProtection="0">
      <alignment horizontal="left" vertical="center" indent="2"/>
    </xf>
    <xf numFmtId="0" fontId="1" fillId="73" borderId="0" applyNumberFormat="0" applyBorder="0" applyAlignment="0" applyProtection="0"/>
    <xf numFmtId="0" fontId="17" fillId="0" borderId="109" applyNumberFormat="0" applyFill="0" applyAlignment="0" applyProtection="0"/>
    <xf numFmtId="0" fontId="1" fillId="77" borderId="0" applyNumberFormat="0" applyBorder="0" applyAlignment="0" applyProtection="0"/>
    <xf numFmtId="0" fontId="82" fillId="43" borderId="110" applyNumberFormat="0" applyAlignment="0" applyProtection="0"/>
    <xf numFmtId="4" fontId="60" fillId="85" borderId="104"/>
    <xf numFmtId="0" fontId="2" fillId="0" borderId="22" applyNumberFormat="0" applyFill="0" applyAlignment="0" applyProtection="0"/>
    <xf numFmtId="0" fontId="58" fillId="86" borderId="106">
      <alignment horizontal="right" vertical="center"/>
    </xf>
    <xf numFmtId="0" fontId="23" fillId="43" borderId="110" applyNumberFormat="0" applyAlignment="0" applyProtection="0"/>
    <xf numFmtId="0" fontId="58" fillId="84" borderId="104">
      <alignment horizontal="right" vertical="center"/>
    </xf>
    <xf numFmtId="4" fontId="60" fillId="0" borderId="104">
      <alignment horizontal="right" vertical="center"/>
    </xf>
    <xf numFmtId="49" fontId="60" fillId="0" borderId="104" applyNumberFormat="0" applyFont="0" applyFill="0" applyBorder="0" applyProtection="0">
      <alignment horizontal="left" vertical="center" indent="2"/>
    </xf>
    <xf numFmtId="0" fontId="60" fillId="86" borderId="107">
      <alignment horizontal="left" vertical="center" wrapText="1" indent="2"/>
    </xf>
    <xf numFmtId="4" fontId="58" fillId="86" borderId="104">
      <alignment horizontal="right" vertical="center"/>
    </xf>
    <xf numFmtId="0" fontId="30" fillId="0" borderId="0" applyNumberFormat="0" applyFill="0" applyBorder="0" applyAlignment="0" applyProtection="0"/>
    <xf numFmtId="4" fontId="60" fillId="85" borderId="104"/>
    <xf numFmtId="0" fontId="58" fillId="84" borderId="104">
      <alignment horizontal="right" vertical="center"/>
    </xf>
    <xf numFmtId="0" fontId="44" fillId="62" borderId="0" applyNumberFormat="0" applyBorder="0" applyAlignment="0" applyProtection="0"/>
    <xf numFmtId="4" fontId="58" fillId="86" borderId="104">
      <alignment horizontal="right" vertical="center"/>
    </xf>
    <xf numFmtId="0" fontId="68" fillId="43" borderId="108" applyNumberFormat="0" applyAlignment="0" applyProtection="0"/>
    <xf numFmtId="0" fontId="64" fillId="47" borderId="103" applyNumberFormat="0" applyFont="0" applyAlignment="0" applyProtection="0"/>
    <xf numFmtId="0" fontId="85" fillId="0" borderId="109" applyNumberFormat="0" applyFill="0" applyAlignment="0" applyProtection="0"/>
    <xf numFmtId="0" fontId="85" fillId="0" borderId="109" applyNumberFormat="0" applyFill="0" applyAlignment="0" applyProtection="0"/>
    <xf numFmtId="4" fontId="58" fillId="86" borderId="105">
      <alignment horizontal="right" vertical="center"/>
    </xf>
    <xf numFmtId="4" fontId="62" fillId="84" borderId="104">
      <alignment horizontal="right" vertical="center"/>
    </xf>
    <xf numFmtId="0" fontId="58" fillId="86" borderId="104">
      <alignment horizontal="right" vertical="center"/>
    </xf>
    <xf numFmtId="0" fontId="2" fillId="0" borderId="22" applyNumberFormat="0" applyFill="0" applyAlignment="0" applyProtection="0"/>
    <xf numFmtId="0" fontId="68" fillId="43" borderId="108" applyNumberFormat="0" applyAlignment="0" applyProtection="0"/>
    <xf numFmtId="0" fontId="67" fillId="43" borderId="108" applyNumberFormat="0" applyAlignment="0" applyProtection="0"/>
    <xf numFmtId="0" fontId="58" fillId="84" borderId="104">
      <alignment horizontal="right" vertical="center"/>
    </xf>
    <xf numFmtId="0" fontId="68" fillId="43" borderId="108" applyNumberFormat="0" applyAlignment="0" applyProtection="0"/>
    <xf numFmtId="4" fontId="60" fillId="0" borderId="104" applyFill="0" applyBorder="0" applyProtection="0">
      <alignment horizontal="right" vertical="center"/>
    </xf>
    <xf numFmtId="0" fontId="60" fillId="86" borderId="107">
      <alignment horizontal="left" vertical="center" wrapText="1" indent="2"/>
    </xf>
    <xf numFmtId="4" fontId="60" fillId="85" borderId="104"/>
    <xf numFmtId="4" fontId="58" fillId="86" borderId="106">
      <alignment horizontal="right" vertical="center"/>
    </xf>
    <xf numFmtId="0" fontId="1" fillId="77" borderId="0" applyNumberFormat="0" applyBorder="0" applyAlignment="0" applyProtection="0"/>
    <xf numFmtId="0" fontId="71" fillId="93" borderId="108" applyNumberFormat="0" applyAlignment="0" applyProtection="0"/>
    <xf numFmtId="49" fontId="59" fillId="0" borderId="104" applyNumberFormat="0" applyFill="0" applyBorder="0" applyProtection="0">
      <alignment horizontal="left" vertical="center"/>
    </xf>
    <xf numFmtId="0" fontId="60" fillId="86" borderId="107">
      <alignment horizontal="left" vertical="center" wrapText="1" indent="2"/>
    </xf>
    <xf numFmtId="0" fontId="60" fillId="86" borderId="107">
      <alignment horizontal="left" vertical="center" wrapText="1" indent="2"/>
    </xf>
    <xf numFmtId="0" fontId="68" fillId="43" borderId="108" applyNumberFormat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58" fillId="86" borderId="104">
      <alignment horizontal="right" vertical="center"/>
    </xf>
    <xf numFmtId="176" fontId="60" fillId="99" borderId="104" applyNumberFormat="0" applyFont="0" applyBorder="0" applyAlignment="0" applyProtection="0">
      <alignment horizontal="right" vertical="center"/>
    </xf>
    <xf numFmtId="0" fontId="1" fillId="81" borderId="0" applyNumberFormat="0" applyBorder="0" applyAlignment="0" applyProtection="0"/>
    <xf numFmtId="0" fontId="68" fillId="43" borderId="108" applyNumberFormat="0" applyAlignment="0" applyProtection="0"/>
    <xf numFmtId="0" fontId="1" fillId="69" borderId="0" applyNumberFormat="0" applyBorder="0" applyAlignment="0" applyProtection="0"/>
    <xf numFmtId="0" fontId="68" fillId="43" borderId="108" applyNumberFormat="0" applyAlignment="0" applyProtection="0"/>
    <xf numFmtId="0" fontId="82" fillId="43" borderId="110" applyNumberFormat="0" applyAlignment="0" applyProtection="0"/>
    <xf numFmtId="0" fontId="85" fillId="0" borderId="109" applyNumberFormat="0" applyFill="0" applyAlignment="0" applyProtection="0"/>
    <xf numFmtId="0" fontId="58" fillId="84" borderId="104">
      <alignment horizontal="right" vertical="center"/>
    </xf>
    <xf numFmtId="0" fontId="1" fillId="61" borderId="0" applyNumberFormat="0" applyBorder="0" applyAlignment="0" applyProtection="0"/>
    <xf numFmtId="0" fontId="82" fillId="43" borderId="110" applyNumberFormat="0" applyAlignment="0" applyProtection="0"/>
    <xf numFmtId="0" fontId="1" fillId="61" borderId="0" applyNumberFormat="0" applyBorder="0" applyAlignment="0" applyProtection="0"/>
    <xf numFmtId="4" fontId="62" fillId="84" borderId="104">
      <alignment horizontal="right" vertical="center"/>
    </xf>
    <xf numFmtId="4" fontId="58" fillId="84" borderId="104">
      <alignment horizontal="right" vertical="center"/>
    </xf>
    <xf numFmtId="0" fontId="60" fillId="0" borderId="104" applyNumberFormat="0" applyFill="0" applyAlignment="0" applyProtection="0"/>
    <xf numFmtId="4" fontId="58" fillId="84" borderId="104">
      <alignment horizontal="right" vertical="center"/>
    </xf>
    <xf numFmtId="0" fontId="44" fillId="74" borderId="0" applyNumberFormat="0" applyBorder="0" applyAlignment="0" applyProtection="0"/>
    <xf numFmtId="0" fontId="17" fillId="0" borderId="109" applyNumberFormat="0" applyFill="0" applyAlignment="0" applyProtection="0"/>
    <xf numFmtId="0" fontId="1" fillId="64" borderId="0" applyNumberFormat="0" applyBorder="0" applyAlignment="0" applyProtection="0"/>
    <xf numFmtId="0" fontId="60" fillId="0" borderId="104" applyNumberFormat="0" applyFill="0" applyAlignment="0" applyProtection="0"/>
    <xf numFmtId="0" fontId="62" fillId="84" borderId="104">
      <alignment horizontal="right" vertical="center"/>
    </xf>
    <xf numFmtId="0" fontId="64" fillId="47" borderId="103" applyNumberFormat="0" applyFont="0" applyAlignment="0" applyProtection="0"/>
    <xf numFmtId="4" fontId="58" fillId="86" borderId="104">
      <alignment horizontal="right" vertical="center"/>
    </xf>
    <xf numFmtId="4" fontId="58" fillId="86" borderId="104">
      <alignment horizontal="right" vertical="center"/>
    </xf>
    <xf numFmtId="0" fontId="78" fillId="93" borderId="108" applyNumberFormat="0" applyAlignment="0" applyProtection="0"/>
    <xf numFmtId="4" fontId="62" fillId="84" borderId="104">
      <alignment horizontal="right" vertical="center"/>
    </xf>
    <xf numFmtId="0" fontId="64" fillId="47" borderId="103" applyNumberFormat="0" applyFont="0" applyAlignment="0" applyProtection="0"/>
    <xf numFmtId="0" fontId="60" fillId="0" borderId="104" applyNumberFormat="0" applyFill="0" applyAlignment="0" applyProtection="0"/>
    <xf numFmtId="0" fontId="58" fillId="86" borderId="106">
      <alignment horizontal="right" vertical="center"/>
    </xf>
    <xf numFmtId="4" fontId="58" fillId="86" borderId="104">
      <alignment horizontal="right" vertical="center"/>
    </xf>
    <xf numFmtId="0" fontId="23" fillId="43" borderId="110" applyNumberFormat="0" applyAlignment="0" applyProtection="0"/>
    <xf numFmtId="4" fontId="60" fillId="85" borderId="104"/>
    <xf numFmtId="0" fontId="71" fillId="93" borderId="108" applyNumberFormat="0" applyAlignment="0" applyProtection="0"/>
    <xf numFmtId="0" fontId="68" fillId="43" borderId="108" applyNumberFormat="0" applyAlignment="0" applyProtection="0"/>
    <xf numFmtId="0" fontId="60" fillId="84" borderId="105">
      <alignment horizontal="left" vertical="center"/>
    </xf>
    <xf numFmtId="0" fontId="71" fillId="93" borderId="108" applyNumberFormat="0" applyAlignment="0" applyProtection="0"/>
    <xf numFmtId="0" fontId="62" fillId="84" borderId="104">
      <alignment horizontal="right" vertical="center"/>
    </xf>
    <xf numFmtId="0" fontId="58" fillId="86" borderId="104">
      <alignment horizontal="right" vertical="center"/>
    </xf>
    <xf numFmtId="0" fontId="60" fillId="84" borderId="105">
      <alignment horizontal="left" vertical="center"/>
    </xf>
    <xf numFmtId="0" fontId="8" fillId="47" borderId="103" applyNumberFormat="0" applyFont="0" applyAlignment="0" applyProtection="0"/>
    <xf numFmtId="0" fontId="44" fillId="78" borderId="0" applyNumberFormat="0" applyBorder="0" applyAlignment="0" applyProtection="0"/>
    <xf numFmtId="0" fontId="82" fillId="43" borderId="110" applyNumberFormat="0" applyAlignment="0" applyProtection="0"/>
    <xf numFmtId="0" fontId="67" fillId="43" borderId="108" applyNumberFormat="0" applyAlignment="0" applyProtection="0"/>
    <xf numFmtId="0" fontId="78" fillId="93" borderId="108" applyNumberFormat="0" applyAlignment="0" applyProtection="0"/>
    <xf numFmtId="0" fontId="1" fillId="65" borderId="0" applyNumberFormat="0" applyBorder="0" applyAlignment="0" applyProtection="0"/>
    <xf numFmtId="0" fontId="68" fillId="43" borderId="108" applyNumberFormat="0" applyAlignment="0" applyProtection="0"/>
    <xf numFmtId="0" fontId="44" fillId="70" borderId="0" applyNumberFormat="0" applyBorder="0" applyAlignment="0" applyProtection="0"/>
    <xf numFmtId="49" fontId="59" fillId="0" borderId="104" applyNumberFormat="0" applyFill="0" applyBorder="0" applyProtection="0">
      <alignment horizontal="left" vertical="center"/>
    </xf>
    <xf numFmtId="0" fontId="68" fillId="43" borderId="108" applyNumberFormat="0" applyAlignment="0" applyProtection="0"/>
    <xf numFmtId="0" fontId="67" fillId="43" borderId="108" applyNumberFormat="0" applyAlignment="0" applyProtection="0"/>
    <xf numFmtId="4" fontId="58" fillId="86" borderId="105">
      <alignment horizontal="right" vertical="center"/>
    </xf>
    <xf numFmtId="49" fontId="59" fillId="0" borderId="104" applyNumberFormat="0" applyFill="0" applyBorder="0" applyProtection="0">
      <alignment horizontal="left" vertical="center"/>
    </xf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58" fillId="84" borderId="104">
      <alignment horizontal="right" vertical="center"/>
    </xf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78" fillId="93" borderId="108" applyNumberFormat="0" applyAlignment="0" applyProtection="0"/>
    <xf numFmtId="4" fontId="58" fillId="86" borderId="105">
      <alignment horizontal="right" vertical="center"/>
    </xf>
    <xf numFmtId="0" fontId="58" fillId="86" borderId="104">
      <alignment horizontal="right" vertical="center"/>
    </xf>
    <xf numFmtId="176" fontId="60" fillId="99" borderId="104" applyNumberFormat="0" applyFont="0" applyBorder="0" applyAlignment="0" applyProtection="0">
      <alignment horizontal="right" vertical="center"/>
    </xf>
    <xf numFmtId="0" fontId="71" fillId="93" borderId="108" applyNumberFormat="0" applyAlignment="0" applyProtection="0"/>
    <xf numFmtId="0" fontId="1" fillId="61" borderId="0" applyNumberFormat="0" applyBorder="0" applyAlignment="0" applyProtection="0"/>
    <xf numFmtId="0" fontId="17" fillId="0" borderId="109" applyNumberFormat="0" applyFill="0" applyAlignment="0" applyProtection="0"/>
    <xf numFmtId="0" fontId="85" fillId="0" borderId="109" applyNumberFormat="0" applyFill="0" applyAlignment="0" applyProtection="0"/>
    <xf numFmtId="0" fontId="60" fillId="0" borderId="104" applyNumberFormat="0" applyFill="0" applyAlignment="0" applyProtection="0"/>
    <xf numFmtId="0" fontId="60" fillId="0" borderId="104">
      <alignment horizontal="right" vertical="center"/>
    </xf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176" fontId="60" fillId="99" borderId="104" applyNumberFormat="0" applyFont="0" applyBorder="0" applyAlignment="0" applyProtection="0">
      <alignment horizontal="right" vertical="center"/>
    </xf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7" fillId="0" borderId="109" applyNumberFormat="0" applyFill="0" applyAlignment="0" applyProtection="0"/>
    <xf numFmtId="4" fontId="58" fillId="86" borderId="106">
      <alignment horizontal="right" vertical="center"/>
    </xf>
    <xf numFmtId="0" fontId="60" fillId="0" borderId="104">
      <alignment horizontal="right" vertical="center"/>
    </xf>
    <xf numFmtId="0" fontId="64" fillId="47" borderId="103" applyNumberFormat="0" applyFont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64" fillId="47" borderId="103" applyNumberFormat="0" applyFont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60" fillId="0" borderId="104" applyNumberFormat="0" applyFill="0" applyAlignment="0" applyProtection="0"/>
    <xf numFmtId="0" fontId="1" fillId="65" borderId="0" applyNumberFormat="0" applyBorder="0" applyAlignment="0" applyProtection="0"/>
    <xf numFmtId="4" fontId="60" fillId="0" borderId="104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62" fillId="84" borderId="104">
      <alignment horizontal="right" vertical="center"/>
    </xf>
    <xf numFmtId="0" fontId="71" fillId="93" borderId="108" applyNumberFormat="0" applyAlignment="0" applyProtection="0"/>
    <xf numFmtId="176" fontId="60" fillId="99" borderId="104" applyNumberFormat="0" applyFont="0" applyBorder="0" applyAlignment="0" applyProtection="0">
      <alignment horizontal="right" vertical="center"/>
    </xf>
    <xf numFmtId="0" fontId="71" fillId="93" borderId="108" applyNumberFormat="0" applyAlignment="0" applyProtection="0"/>
    <xf numFmtId="4" fontId="60" fillId="0" borderId="104">
      <alignment horizontal="right" vertical="center"/>
    </xf>
    <xf numFmtId="49" fontId="60" fillId="0" borderId="104" applyNumberFormat="0" applyFont="0" applyFill="0" applyBorder="0" applyProtection="0">
      <alignment horizontal="left" vertical="center" indent="2"/>
    </xf>
    <xf numFmtId="176" fontId="60" fillId="99" borderId="104" applyNumberFormat="0" applyFont="0" applyBorder="0" applyAlignment="0" applyProtection="0">
      <alignment horizontal="right" vertical="center"/>
    </xf>
    <xf numFmtId="49" fontId="59" fillId="0" borderId="104" applyNumberFormat="0" applyFill="0" applyBorder="0" applyProtection="0">
      <alignment horizontal="left" vertical="center"/>
    </xf>
    <xf numFmtId="4" fontId="58" fillId="86" borderId="104">
      <alignment horizontal="right" vertical="center"/>
    </xf>
    <xf numFmtId="0" fontId="71" fillId="93" borderId="108" applyNumberFormat="0" applyAlignment="0" applyProtection="0"/>
    <xf numFmtId="0" fontId="68" fillId="43" borderId="108" applyNumberFormat="0" applyAlignment="0" applyProtection="0"/>
    <xf numFmtId="4" fontId="60" fillId="0" borderId="104">
      <alignment horizontal="right" vertical="center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82" fillId="43" borderId="110" applyNumberFormat="0" applyAlignment="0" applyProtection="0"/>
    <xf numFmtId="0" fontId="78" fillId="93" borderId="108" applyNumberFormat="0" applyAlignment="0" applyProtection="0"/>
    <xf numFmtId="0" fontId="67" fillId="43" borderId="108" applyNumberFormat="0" applyAlignment="0" applyProtection="0"/>
    <xf numFmtId="0" fontId="23" fillId="43" borderId="110" applyNumberFormat="0" applyAlignment="0" applyProtection="0"/>
    <xf numFmtId="0" fontId="58" fillId="86" borderId="106">
      <alignment horizontal="right" vertical="center"/>
    </xf>
    <xf numFmtId="0" fontId="62" fillId="84" borderId="104">
      <alignment horizontal="right" vertical="center"/>
    </xf>
    <xf numFmtId="4" fontId="58" fillId="84" borderId="104">
      <alignment horizontal="right" vertical="center"/>
    </xf>
    <xf numFmtId="4" fontId="58" fillId="86" borderId="104">
      <alignment horizontal="right" vertical="center"/>
    </xf>
    <xf numFmtId="49" fontId="60" fillId="0" borderId="105" applyNumberFormat="0" applyFont="0" applyFill="0" applyBorder="0" applyProtection="0">
      <alignment horizontal="left" vertical="center" indent="5"/>
    </xf>
    <xf numFmtId="4" fontId="60" fillId="0" borderId="104" applyFill="0" applyBorder="0" applyProtection="0">
      <alignment horizontal="right" vertical="center"/>
    </xf>
    <xf numFmtId="4" fontId="58" fillId="84" borderId="104">
      <alignment horizontal="right" vertical="center"/>
    </xf>
    <xf numFmtId="0" fontId="78" fillId="93" borderId="108" applyNumberFormat="0" applyAlignment="0" applyProtection="0"/>
    <xf numFmtId="0" fontId="71" fillId="93" borderId="108" applyNumberFormat="0" applyAlignment="0" applyProtection="0"/>
    <xf numFmtId="0" fontId="67" fillId="43" borderId="108" applyNumberFormat="0" applyAlignment="0" applyProtection="0"/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60" fillId="86" borderId="107">
      <alignment horizontal="left" vertical="center" wrapText="1" indent="2"/>
    </xf>
    <xf numFmtId="176" fontId="60" fillId="99" borderId="121" applyNumberFormat="0" applyFont="0" applyBorder="0" applyAlignment="0" applyProtection="0">
      <alignment horizontal="right" vertical="center"/>
    </xf>
    <xf numFmtId="0" fontId="58" fillId="86" borderId="123">
      <alignment horizontal="right" vertical="center"/>
    </xf>
    <xf numFmtId="4" fontId="102" fillId="0" borderId="115" applyNumberFormat="0" applyFont="0" applyFill="0" applyAlignment="0" applyProtection="0"/>
    <xf numFmtId="0" fontId="119" fillId="83" borderId="117" applyNumberFormat="0" applyAlignment="0" applyProtection="0"/>
    <xf numFmtId="0" fontId="44" fillId="82" borderId="0" applyNumberFormat="0" applyBorder="0" applyAlignment="0" applyProtection="0"/>
    <xf numFmtId="0" fontId="99" fillId="83" borderId="108" applyNumberFormat="0" applyAlignment="0" applyProtection="0"/>
    <xf numFmtId="0" fontId="99" fillId="83" borderId="108" applyNumberFormat="0" applyAlignment="0" applyProtection="0"/>
    <xf numFmtId="0" fontId="39" fillId="56" borderId="18" applyNumberFormat="0" applyAlignment="0" applyProtection="0"/>
    <xf numFmtId="0" fontId="116" fillId="86" borderId="118" applyNumberFormat="0" applyAlignment="0" applyProtection="0"/>
    <xf numFmtId="0" fontId="1" fillId="64" borderId="0" applyNumberFormat="0" applyBorder="0" applyAlignment="0" applyProtection="0"/>
    <xf numFmtId="0" fontId="44" fillId="78" borderId="0" applyNumberFormat="0" applyBorder="0" applyAlignment="0" applyProtection="0"/>
    <xf numFmtId="0" fontId="1" fillId="72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9" fillId="83" borderId="118" applyNumberFormat="0" applyAlignment="0" applyProtection="0"/>
    <xf numFmtId="0" fontId="99" fillId="83" borderId="118" applyNumberFormat="0" applyAlignment="0" applyProtection="0"/>
    <xf numFmtId="0" fontId="67" fillId="43" borderId="118" applyNumberFormat="0" applyAlignment="0" applyProtection="0"/>
    <xf numFmtId="0" fontId="71" fillId="93" borderId="118" applyNumberFormat="0" applyAlignment="0" applyProtection="0"/>
    <xf numFmtId="4" fontId="58" fillId="84" borderId="121">
      <alignment horizontal="right" vertical="center"/>
    </xf>
    <xf numFmtId="0" fontId="62" fillId="84" borderId="121">
      <alignment horizontal="right" vertical="center"/>
    </xf>
    <xf numFmtId="0" fontId="67" fillId="43" borderId="118" applyNumberFormat="0" applyAlignment="0" applyProtection="0"/>
    <xf numFmtId="0" fontId="78" fillId="93" borderId="118" applyNumberFormat="0" applyAlignment="0" applyProtection="0"/>
    <xf numFmtId="0" fontId="82" fillId="43" borderId="117" applyNumberFormat="0" applyAlignment="0" applyProtection="0"/>
    <xf numFmtId="0" fontId="60" fillId="86" borderId="124">
      <alignment horizontal="left" vertical="center" wrapText="1" indent="2"/>
    </xf>
    <xf numFmtId="49" fontId="60" fillId="0" borderId="121" applyNumberFormat="0" applyFont="0" applyFill="0" applyBorder="0" applyProtection="0">
      <alignment horizontal="left" vertical="center" indent="2"/>
    </xf>
    <xf numFmtId="4" fontId="60" fillId="0" borderId="121" applyFill="0" applyBorder="0" applyProtection="0">
      <alignment horizontal="right" vertical="center"/>
    </xf>
    <xf numFmtId="0" fontId="71" fillId="93" borderId="118" applyNumberFormat="0" applyAlignment="0" applyProtection="0"/>
    <xf numFmtId="4" fontId="58" fillId="86" borderId="122">
      <alignment horizontal="right" vertical="center"/>
    </xf>
    <xf numFmtId="0" fontId="78" fillId="93" borderId="118" applyNumberFormat="0" applyAlignment="0" applyProtection="0"/>
    <xf numFmtId="0" fontId="1" fillId="64" borderId="0" applyNumberFormat="0" applyBorder="0" applyAlignment="0" applyProtection="0"/>
    <xf numFmtId="0" fontId="58" fillId="84" borderId="121">
      <alignment horizontal="right" vertical="center"/>
    </xf>
    <xf numFmtId="0" fontId="44" fillId="82" borderId="0" applyNumberFormat="0" applyBorder="0" applyAlignment="0" applyProtection="0"/>
    <xf numFmtId="0" fontId="1" fillId="72" borderId="0" applyNumberFormat="0" applyBorder="0" applyAlignment="0" applyProtection="0"/>
    <xf numFmtId="49" fontId="59" fillId="0" borderId="121" applyNumberFormat="0" applyFill="0" applyBorder="0" applyProtection="0">
      <alignment horizontal="left" vertical="center"/>
    </xf>
    <xf numFmtId="4" fontId="58" fillId="86" borderId="122">
      <alignment horizontal="right" vertical="center"/>
    </xf>
    <xf numFmtId="0" fontId="67" fillId="43" borderId="118" applyNumberFormat="0" applyAlignment="0" applyProtection="0"/>
    <xf numFmtId="0" fontId="68" fillId="43" borderId="118" applyNumberFormat="0" applyAlignment="0" applyProtection="0"/>
    <xf numFmtId="0" fontId="116" fillId="86" borderId="108" applyNumberFormat="0" applyAlignment="0" applyProtection="0"/>
    <xf numFmtId="0" fontId="116" fillId="86" borderId="108" applyNumberFormat="0" applyAlignment="0" applyProtection="0"/>
    <xf numFmtId="0" fontId="85" fillId="0" borderId="119" applyNumberFormat="0" applyFill="0" applyAlignment="0" applyProtection="0"/>
    <xf numFmtId="4" fontId="58" fillId="86" borderId="121">
      <alignment horizontal="right" vertical="center"/>
    </xf>
    <xf numFmtId="0" fontId="44" fillId="62" borderId="0" applyNumberFormat="0" applyBorder="0" applyAlignment="0" applyProtection="0"/>
    <xf numFmtId="49" fontId="60" fillId="0" borderId="121" applyNumberFormat="0" applyFont="0" applyFill="0" applyBorder="0" applyProtection="0">
      <alignment horizontal="left" vertical="center" indent="2"/>
    </xf>
    <xf numFmtId="4" fontId="60" fillId="0" borderId="121">
      <alignment horizontal="right" vertical="center"/>
    </xf>
    <xf numFmtId="0" fontId="58" fillId="84" borderId="121">
      <alignment horizontal="right" vertical="center"/>
    </xf>
    <xf numFmtId="0" fontId="58" fillId="86" borderId="123">
      <alignment horizontal="right" vertical="center"/>
    </xf>
    <xf numFmtId="0" fontId="2" fillId="0" borderId="22" applyNumberFormat="0" applyFill="0" applyAlignment="0" applyProtection="0"/>
    <xf numFmtId="4" fontId="60" fillId="85" borderId="121"/>
    <xf numFmtId="0" fontId="1" fillId="77" borderId="0" applyNumberFormat="0" applyBorder="0" applyAlignment="0" applyProtection="0"/>
    <xf numFmtId="4" fontId="58" fillId="84" borderId="121">
      <alignment horizontal="right" vertical="center"/>
    </xf>
    <xf numFmtId="0" fontId="78" fillId="93" borderId="118" applyNumberFormat="0" applyAlignment="0" applyProtection="0"/>
    <xf numFmtId="0" fontId="60" fillId="0" borderId="124">
      <alignment horizontal="left" vertical="center" wrapText="1" indent="2"/>
    </xf>
    <xf numFmtId="0" fontId="60" fillId="0" borderId="121">
      <alignment horizontal="right" vertical="center"/>
    </xf>
    <xf numFmtId="0" fontId="60" fillId="85" borderId="121"/>
    <xf numFmtId="0" fontId="78" fillId="93" borderId="118" applyNumberFormat="0" applyAlignment="0" applyProtection="0"/>
    <xf numFmtId="4" fontId="60" fillId="0" borderId="121" applyFill="0" applyBorder="0" applyProtection="0">
      <alignment horizontal="right" vertical="center"/>
    </xf>
    <xf numFmtId="0" fontId="39" fillId="56" borderId="18" applyNumberFormat="0" applyAlignment="0" applyProtection="0"/>
    <xf numFmtId="0" fontId="44" fillId="66" borderId="0" applyNumberFormat="0" applyBorder="0" applyAlignment="0" applyProtection="0"/>
    <xf numFmtId="0" fontId="17" fillId="0" borderId="119" applyNumberFormat="0" applyFill="0" applyAlignment="0" applyProtection="0"/>
    <xf numFmtId="0" fontId="71" fillId="93" borderId="118" applyNumberFormat="0" applyAlignment="0" applyProtection="0"/>
    <xf numFmtId="0" fontId="1" fillId="60" borderId="0" applyNumberFormat="0" applyBorder="0" applyAlignment="0" applyProtection="0"/>
    <xf numFmtId="0" fontId="67" fillId="43" borderId="118" applyNumberFormat="0" applyAlignment="0" applyProtection="0"/>
    <xf numFmtId="0" fontId="68" fillId="43" borderId="118" applyNumberFormat="0" applyAlignment="0" applyProtection="0"/>
    <xf numFmtId="4" fontId="58" fillId="86" borderId="121">
      <alignment horizontal="right" vertical="center"/>
    </xf>
    <xf numFmtId="4" fontId="58" fillId="86" borderId="121">
      <alignment horizontal="right" vertical="center"/>
    </xf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39" fillId="56" borderId="18" applyNumberFormat="0" applyAlignment="0" applyProtection="0"/>
    <xf numFmtId="49" fontId="60" fillId="0" borderId="122" applyNumberFormat="0" applyFont="0" applyFill="0" applyBorder="0" applyProtection="0">
      <alignment horizontal="left" vertical="center" indent="5"/>
    </xf>
    <xf numFmtId="0" fontId="58" fillId="84" borderId="121">
      <alignment horizontal="right" vertical="center"/>
    </xf>
    <xf numFmtId="0" fontId="85" fillId="0" borderId="119" applyNumberFormat="0" applyFill="0" applyAlignment="0" applyProtection="0"/>
    <xf numFmtId="0" fontId="85" fillId="0" borderId="119" applyNumberFormat="0" applyFill="0" applyAlignment="0" applyProtection="0"/>
    <xf numFmtId="0" fontId="64" fillId="47" borderId="120" applyNumberFormat="0" applyFont="0" applyAlignment="0" applyProtection="0"/>
    <xf numFmtId="0" fontId="8" fillId="47" borderId="120" applyNumberFormat="0" applyFont="0" applyAlignment="0" applyProtection="0"/>
    <xf numFmtId="0" fontId="58" fillId="86" borderId="122">
      <alignment horizontal="right" vertical="center"/>
    </xf>
    <xf numFmtId="4" fontId="60" fillId="0" borderId="121">
      <alignment horizontal="right" vertical="center"/>
    </xf>
    <xf numFmtId="0" fontId="23" fillId="43" borderId="117" applyNumberFormat="0" applyAlignment="0" applyProtection="0"/>
    <xf numFmtId="0" fontId="60" fillId="0" borderId="121">
      <alignment horizontal="right" vertical="center"/>
    </xf>
    <xf numFmtId="0" fontId="58" fillId="86" borderId="122">
      <alignment horizontal="right" vertical="center"/>
    </xf>
    <xf numFmtId="4" fontId="62" fillId="84" borderId="121">
      <alignment horizontal="right" vertical="center"/>
    </xf>
    <xf numFmtId="0" fontId="44" fillId="74" borderId="0" applyNumberFormat="0" applyBorder="0" applyAlignment="0" applyProtection="0"/>
    <xf numFmtId="0" fontId="67" fillId="43" borderId="118" applyNumberFormat="0" applyAlignment="0" applyProtection="0"/>
    <xf numFmtId="0" fontId="62" fillId="84" borderId="121">
      <alignment horizontal="right" vertical="center"/>
    </xf>
    <xf numFmtId="0" fontId="60" fillId="84" borderId="122">
      <alignment horizontal="left" vertical="center"/>
    </xf>
    <xf numFmtId="0" fontId="60" fillId="84" borderId="122">
      <alignment horizontal="left" vertical="center"/>
    </xf>
    <xf numFmtId="4" fontId="60" fillId="0" borderId="121" applyFill="0" applyBorder="0" applyProtection="0">
      <alignment horizontal="right" vertical="center"/>
    </xf>
    <xf numFmtId="0" fontId="68" fillId="43" borderId="118" applyNumberFormat="0" applyAlignment="0" applyProtection="0"/>
    <xf numFmtId="0" fontId="58" fillId="86" borderId="121">
      <alignment horizontal="right" vertical="center"/>
    </xf>
    <xf numFmtId="0" fontId="85" fillId="0" borderId="119" applyNumberFormat="0" applyFill="0" applyAlignment="0" applyProtection="0"/>
    <xf numFmtId="0" fontId="58" fillId="86" borderId="123">
      <alignment horizontal="right" vertical="center"/>
    </xf>
    <xf numFmtId="0" fontId="67" fillId="43" borderId="118" applyNumberFormat="0" applyAlignment="0" applyProtection="0"/>
    <xf numFmtId="0" fontId="68" fillId="43" borderId="118" applyNumberFormat="0" applyAlignment="0" applyProtection="0"/>
    <xf numFmtId="0" fontId="67" fillId="43" borderId="118" applyNumberFormat="0" applyAlignment="0" applyProtection="0"/>
    <xf numFmtId="0" fontId="1" fillId="69" borderId="0" applyNumberFormat="0" applyBorder="0" applyAlignment="0" applyProtection="0"/>
    <xf numFmtId="4" fontId="60" fillId="85" borderId="121"/>
    <xf numFmtId="0" fontId="85" fillId="0" borderId="119" applyNumberFormat="0" applyFill="0" applyAlignment="0" applyProtection="0"/>
    <xf numFmtId="176" fontId="60" fillId="99" borderId="121" applyNumberFormat="0" applyFont="0" applyBorder="0" applyAlignment="0" applyProtection="0">
      <alignment horizontal="right" vertical="center"/>
    </xf>
    <xf numFmtId="0" fontId="68" fillId="43" borderId="118" applyNumberFormat="0" applyAlignment="0" applyProtection="0"/>
    <xf numFmtId="0" fontId="40" fillId="56" borderId="17" applyNumberFormat="0" applyAlignment="0" applyProtection="0"/>
    <xf numFmtId="0" fontId="58" fillId="86" borderId="121">
      <alignment horizontal="right" vertical="center"/>
    </xf>
    <xf numFmtId="0" fontId="64" fillId="47" borderId="120" applyNumberFormat="0" applyFont="0" applyAlignment="0" applyProtection="0"/>
    <xf numFmtId="4" fontId="58" fillId="86" borderId="121">
      <alignment horizontal="right" vertical="center"/>
    </xf>
    <xf numFmtId="0" fontId="17" fillId="0" borderId="119" applyNumberFormat="0" applyFill="0" applyAlignment="0" applyProtection="0"/>
    <xf numFmtId="0" fontId="58" fillId="86" borderId="122">
      <alignment horizontal="right" vertical="center"/>
    </xf>
    <xf numFmtId="0" fontId="8" fillId="47" borderId="120" applyNumberFormat="0" applyFont="0" applyAlignment="0" applyProtection="0"/>
    <xf numFmtId="0" fontId="44" fillId="74" borderId="0" applyNumberFormat="0" applyBorder="0" applyAlignment="0" applyProtection="0"/>
    <xf numFmtId="49" fontId="60" fillId="0" borderId="121" applyNumberFormat="0" applyFont="0" applyFill="0" applyBorder="0" applyProtection="0">
      <alignment horizontal="left" vertical="center" indent="2"/>
    </xf>
    <xf numFmtId="0" fontId="85" fillId="0" borderId="119" applyNumberFormat="0" applyFill="0" applyAlignment="0" applyProtection="0"/>
    <xf numFmtId="0" fontId="60" fillId="0" borderId="124">
      <alignment horizontal="left" vertical="center" wrapText="1" indent="2"/>
    </xf>
    <xf numFmtId="0" fontId="44" fillId="82" borderId="0" applyNumberFormat="0" applyBorder="0" applyAlignment="0" applyProtection="0"/>
    <xf numFmtId="49" fontId="60" fillId="0" borderId="121" applyNumberFormat="0" applyFont="0" applyFill="0" applyBorder="0" applyProtection="0">
      <alignment horizontal="left" vertical="center" indent="2"/>
    </xf>
    <xf numFmtId="0" fontId="17" fillId="0" borderId="119" applyNumberFormat="0" applyFill="0" applyAlignment="0" applyProtection="0"/>
    <xf numFmtId="0" fontId="44" fillId="82" borderId="0" applyNumberFormat="0" applyBorder="0" applyAlignment="0" applyProtection="0"/>
    <xf numFmtId="0" fontId="67" fillId="43" borderId="118" applyNumberFormat="0" applyAlignment="0" applyProtection="0"/>
    <xf numFmtId="49" fontId="60" fillId="0" borderId="121" applyNumberFormat="0" applyFont="0" applyFill="0" applyBorder="0" applyProtection="0">
      <alignment horizontal="left" vertical="center" indent="2"/>
    </xf>
    <xf numFmtId="0" fontId="78" fillId="93" borderId="118" applyNumberFormat="0" applyAlignment="0" applyProtection="0"/>
    <xf numFmtId="49" fontId="60" fillId="0" borderId="121" applyNumberFormat="0" applyFont="0" applyFill="0" applyBorder="0" applyProtection="0">
      <alignment horizontal="left" vertical="center" indent="2"/>
    </xf>
    <xf numFmtId="0" fontId="82" fillId="43" borderId="117" applyNumberFormat="0" applyAlignment="0" applyProtection="0"/>
    <xf numFmtId="0" fontId="58" fillId="86" borderId="122">
      <alignment horizontal="right" vertical="center"/>
    </xf>
    <xf numFmtId="0" fontId="71" fillId="93" borderId="118" applyNumberFormat="0" applyAlignment="0" applyProtection="0"/>
    <xf numFmtId="4" fontId="58" fillId="86" borderId="121">
      <alignment horizontal="right" vertical="center"/>
    </xf>
    <xf numFmtId="4" fontId="60" fillId="0" borderId="121" applyFill="0" applyBorder="0" applyProtection="0">
      <alignment horizontal="right" vertical="center"/>
    </xf>
    <xf numFmtId="0" fontId="60" fillId="0" borderId="124">
      <alignment horizontal="left" vertical="center" wrapText="1" indent="2"/>
    </xf>
    <xf numFmtId="0" fontId="85" fillId="0" borderId="119" applyNumberFormat="0" applyFill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0" fontId="44" fillId="62" borderId="0" applyNumberFormat="0" applyBorder="0" applyAlignment="0" applyProtection="0"/>
    <xf numFmtId="0" fontId="39" fillId="56" borderId="18" applyNumberFormat="0" applyAlignment="0" applyProtection="0"/>
    <xf numFmtId="0" fontId="17" fillId="0" borderId="119" applyNumberFormat="0" applyFill="0" applyAlignment="0" applyProtection="0"/>
    <xf numFmtId="4" fontId="58" fillId="84" borderId="121">
      <alignment horizontal="right" vertical="center"/>
    </xf>
    <xf numFmtId="4" fontId="58" fillId="86" borderId="123">
      <alignment horizontal="right" vertical="center"/>
    </xf>
    <xf numFmtId="0" fontId="60" fillId="85" borderId="121"/>
    <xf numFmtId="0" fontId="78" fillId="93" borderId="118" applyNumberFormat="0" applyAlignment="0" applyProtection="0"/>
    <xf numFmtId="0" fontId="85" fillId="0" borderId="119" applyNumberFormat="0" applyFill="0" applyAlignment="0" applyProtection="0"/>
    <xf numFmtId="0" fontId="85" fillId="0" borderId="119" applyNumberFormat="0" applyFill="0" applyAlignment="0" applyProtection="0"/>
    <xf numFmtId="4" fontId="58" fillId="84" borderId="121">
      <alignment horizontal="right" vertical="center"/>
    </xf>
    <xf numFmtId="4" fontId="58" fillId="86" borderId="121">
      <alignment horizontal="right" vertical="center"/>
    </xf>
    <xf numFmtId="0" fontId="68" fillId="43" borderId="118" applyNumberFormat="0" applyAlignment="0" applyProtection="0"/>
    <xf numFmtId="0" fontId="17" fillId="0" borderId="119" applyNumberFormat="0" applyFill="0" applyAlignment="0" applyProtection="0"/>
    <xf numFmtId="0" fontId="58" fillId="86" borderId="123">
      <alignment horizontal="right" vertical="center"/>
    </xf>
    <xf numFmtId="4" fontId="60" fillId="0" borderId="121" applyFill="0" applyBorder="0" applyProtection="0">
      <alignment horizontal="right" vertical="center"/>
    </xf>
    <xf numFmtId="176" fontId="60" fillId="99" borderId="121" applyNumberFormat="0" applyFont="0" applyBorder="0" applyAlignment="0" applyProtection="0">
      <alignment horizontal="right" vertical="center"/>
    </xf>
    <xf numFmtId="0" fontId="85" fillId="0" borderId="119" applyNumberFormat="0" applyFill="0" applyAlignment="0" applyProtection="0"/>
    <xf numFmtId="0" fontId="85" fillId="0" borderId="119" applyNumberFormat="0" applyFill="0" applyAlignment="0" applyProtection="0"/>
    <xf numFmtId="0" fontId="60" fillId="0" borderId="121" applyNumberFormat="0" applyFill="0" applyAlignment="0" applyProtection="0"/>
    <xf numFmtId="0" fontId="60" fillId="0" borderId="124">
      <alignment horizontal="left" vertical="center" wrapText="1" indent="2"/>
    </xf>
    <xf numFmtId="4" fontId="58" fillId="86" borderId="122">
      <alignment horizontal="right" vertical="center"/>
    </xf>
    <xf numFmtId="0" fontId="58" fillId="86" borderId="121">
      <alignment horizontal="right" vertical="center"/>
    </xf>
    <xf numFmtId="0" fontId="85" fillId="0" borderId="119" applyNumberFormat="0" applyFill="0" applyAlignment="0" applyProtection="0"/>
    <xf numFmtId="0" fontId="58" fillId="86" borderId="121">
      <alignment horizontal="right" vertical="center"/>
    </xf>
    <xf numFmtId="0" fontId="85" fillId="0" borderId="119" applyNumberFormat="0" applyFill="0" applyAlignment="0" applyProtection="0"/>
    <xf numFmtId="0" fontId="82" fillId="43" borderId="117" applyNumberFormat="0" applyAlignment="0" applyProtection="0"/>
    <xf numFmtId="0" fontId="64" fillId="47" borderId="120" applyNumberFormat="0" applyFont="0" applyAlignment="0" applyProtection="0"/>
    <xf numFmtId="4" fontId="58" fillId="86" borderId="123">
      <alignment horizontal="right" vertical="center"/>
    </xf>
    <xf numFmtId="49" fontId="60" fillId="0" borderId="122" applyNumberFormat="0" applyFont="0" applyFill="0" applyBorder="0" applyProtection="0">
      <alignment horizontal="left" vertical="center" indent="5"/>
    </xf>
    <xf numFmtId="0" fontId="17" fillId="0" borderId="119" applyNumberFormat="0" applyFill="0" applyAlignment="0" applyProtection="0"/>
    <xf numFmtId="4" fontId="58" fillId="84" borderId="121">
      <alignment horizontal="right" vertical="center"/>
    </xf>
    <xf numFmtId="0" fontId="60" fillId="0" borderId="121" applyNumberFormat="0" applyFill="0" applyAlignment="0" applyProtection="0"/>
    <xf numFmtId="0" fontId="64" fillId="47" borderId="120" applyNumberFormat="0" applyFont="0" applyAlignment="0" applyProtection="0"/>
    <xf numFmtId="0" fontId="17" fillId="0" borderId="119" applyNumberFormat="0" applyFill="0" applyAlignment="0" applyProtection="0"/>
    <xf numFmtId="0" fontId="58" fillId="86" borderId="122">
      <alignment horizontal="right" vertical="center"/>
    </xf>
    <xf numFmtId="0" fontId="67" fillId="43" borderId="118" applyNumberFormat="0" applyAlignment="0" applyProtection="0"/>
    <xf numFmtId="0" fontId="85" fillId="0" borderId="119" applyNumberFormat="0" applyFill="0" applyAlignment="0" applyProtection="0"/>
    <xf numFmtId="0" fontId="58" fillId="86" borderId="121">
      <alignment horizontal="right" vertical="center"/>
    </xf>
    <xf numFmtId="0" fontId="85" fillId="0" borderId="119" applyNumberFormat="0" applyFill="0" applyAlignment="0" applyProtection="0"/>
    <xf numFmtId="0" fontId="8" fillId="47" borderId="120" applyNumberFormat="0" applyFont="0" applyAlignment="0" applyProtection="0"/>
    <xf numFmtId="0" fontId="60" fillId="0" borderId="124">
      <alignment horizontal="left" vertical="center" wrapText="1" indent="2"/>
    </xf>
    <xf numFmtId="0" fontId="68" fillId="43" borderId="118" applyNumberFormat="0" applyAlignment="0" applyProtection="0"/>
    <xf numFmtId="0" fontId="60" fillId="86" borderId="124">
      <alignment horizontal="left" vertical="center" wrapText="1" indent="2"/>
    </xf>
    <xf numFmtId="0" fontId="78" fillId="93" borderId="118" applyNumberFormat="0" applyAlignment="0" applyProtection="0"/>
    <xf numFmtId="0" fontId="64" fillId="47" borderId="120" applyNumberFormat="0" applyFont="0" applyAlignment="0" applyProtection="0"/>
    <xf numFmtId="0" fontId="17" fillId="0" borderId="119" applyNumberFormat="0" applyFill="0" applyAlignment="0" applyProtection="0"/>
    <xf numFmtId="0" fontId="71" fillId="93" borderId="118" applyNumberFormat="0" applyAlignment="0" applyProtection="0"/>
    <xf numFmtId="4" fontId="62" fillId="84" borderId="121">
      <alignment horizontal="right" vertical="center"/>
    </xf>
    <xf numFmtId="0" fontId="58" fillId="86" borderId="121">
      <alignment horizontal="right" vertical="center"/>
    </xf>
    <xf numFmtId="0" fontId="58" fillId="86" borderId="122">
      <alignment horizontal="right" vertical="center"/>
    </xf>
    <xf numFmtId="0" fontId="68" fillId="43" borderId="118" applyNumberFormat="0" applyAlignment="0" applyProtection="0"/>
    <xf numFmtId="0" fontId="60" fillId="86" borderId="124">
      <alignment horizontal="left" vertical="center" wrapText="1" indent="2"/>
    </xf>
    <xf numFmtId="0" fontId="23" fillId="43" borderId="117" applyNumberFormat="0" applyAlignment="0" applyProtection="0"/>
    <xf numFmtId="0" fontId="60" fillId="0" borderId="121" applyNumberFormat="0" applyFill="0" applyAlignment="0" applyProtection="0"/>
    <xf numFmtId="0" fontId="71" fillId="93" borderId="118" applyNumberFormat="0" applyAlignment="0" applyProtection="0"/>
    <xf numFmtId="0" fontId="62" fillId="84" borderId="121">
      <alignment horizontal="right" vertical="center"/>
    </xf>
    <xf numFmtId="0" fontId="78" fillId="93" borderId="118" applyNumberFormat="0" applyAlignment="0" applyProtection="0"/>
    <xf numFmtId="0" fontId="67" fillId="43" borderId="118" applyNumberFormat="0" applyAlignment="0" applyProtection="0"/>
    <xf numFmtId="176" fontId="60" fillId="99" borderId="121" applyNumberFormat="0" applyFont="0" applyBorder="0" applyAlignment="0" applyProtection="0">
      <alignment horizontal="right" vertical="center"/>
    </xf>
    <xf numFmtId="0" fontId="60" fillId="0" borderId="121">
      <alignment horizontal="right" vertical="center"/>
    </xf>
    <xf numFmtId="0" fontId="58" fillId="86" borderId="121">
      <alignment horizontal="right" vertical="center"/>
    </xf>
    <xf numFmtId="49" fontId="60" fillId="0" borderId="121" applyNumberFormat="0" applyFont="0" applyFill="0" applyBorder="0" applyProtection="0">
      <alignment horizontal="left" vertical="center" indent="2"/>
    </xf>
    <xf numFmtId="0" fontId="85" fillId="0" borderId="119" applyNumberFormat="0" applyFill="0" applyAlignment="0" applyProtection="0"/>
    <xf numFmtId="4" fontId="60" fillId="0" borderId="121">
      <alignment horizontal="right" vertical="center"/>
    </xf>
    <xf numFmtId="0" fontId="17" fillId="0" borderId="119" applyNumberFormat="0" applyFill="0" applyAlignment="0" applyProtection="0"/>
    <xf numFmtId="0" fontId="23" fillId="43" borderId="117" applyNumberFormat="0" applyAlignment="0" applyProtection="0"/>
    <xf numFmtId="4" fontId="58" fillId="86" borderId="121">
      <alignment horizontal="right" vertical="center"/>
    </xf>
    <xf numFmtId="0" fontId="71" fillId="93" borderId="118" applyNumberFormat="0" applyAlignment="0" applyProtection="0"/>
    <xf numFmtId="0" fontId="82" fillId="43" borderId="117" applyNumberFormat="0" applyAlignment="0" applyProtection="0"/>
    <xf numFmtId="49" fontId="59" fillId="0" borderId="121" applyNumberFormat="0" applyFill="0" applyBorder="0" applyProtection="0">
      <alignment horizontal="left" vertical="center"/>
    </xf>
    <xf numFmtId="49" fontId="60" fillId="0" borderId="121" applyNumberFormat="0" applyFont="0" applyFill="0" applyBorder="0" applyProtection="0">
      <alignment horizontal="left" vertical="center" indent="2"/>
    </xf>
    <xf numFmtId="49" fontId="60" fillId="0" borderId="121" applyNumberFormat="0" applyFont="0" applyFill="0" applyBorder="0" applyProtection="0">
      <alignment horizontal="left" vertical="center" indent="2"/>
    </xf>
    <xf numFmtId="176" fontId="60" fillId="99" borderId="121" applyNumberFormat="0" applyFont="0" applyBorder="0" applyAlignment="0" applyProtection="0">
      <alignment horizontal="right" vertical="center"/>
    </xf>
    <xf numFmtId="0" fontId="64" fillId="47" borderId="120" applyNumberFormat="0" applyFont="0" applyAlignment="0" applyProtection="0"/>
    <xf numFmtId="0" fontId="68" fillId="43" borderId="118" applyNumberFormat="0" applyAlignment="0" applyProtection="0"/>
    <xf numFmtId="0" fontId="67" fillId="43" borderId="118" applyNumberFormat="0" applyAlignment="0" applyProtection="0"/>
    <xf numFmtId="0" fontId="85" fillId="0" borderId="119" applyNumberFormat="0" applyFill="0" applyAlignment="0" applyProtection="0"/>
    <xf numFmtId="4" fontId="60" fillId="85" borderId="121"/>
    <xf numFmtId="0" fontId="85" fillId="0" borderId="119" applyNumberFormat="0" applyFill="0" applyAlignment="0" applyProtection="0"/>
    <xf numFmtId="0" fontId="8" fillId="47" borderId="120" applyNumberFormat="0" applyFont="0" applyAlignment="0" applyProtection="0"/>
    <xf numFmtId="0" fontId="60" fillId="0" borderId="124">
      <alignment horizontal="left" vertical="center" wrapText="1" indent="2"/>
    </xf>
    <xf numFmtId="0" fontId="60" fillId="86" borderId="124">
      <alignment horizontal="left" vertical="center" wrapText="1" indent="2"/>
    </xf>
    <xf numFmtId="0" fontId="78" fillId="93" borderId="118" applyNumberFormat="0" applyAlignment="0" applyProtection="0"/>
    <xf numFmtId="0" fontId="78" fillId="93" borderId="118" applyNumberFormat="0" applyAlignment="0" applyProtection="0"/>
    <xf numFmtId="0" fontId="85" fillId="0" borderId="119" applyNumberFormat="0" applyFill="0" applyAlignment="0" applyProtection="0"/>
    <xf numFmtId="0" fontId="67" fillId="43" borderId="118" applyNumberFormat="0" applyAlignment="0" applyProtection="0"/>
    <xf numFmtId="4" fontId="58" fillId="86" borderId="121">
      <alignment horizontal="right" vertical="center"/>
    </xf>
    <xf numFmtId="0" fontId="1" fillId="76" borderId="0" applyNumberFormat="0" applyBorder="0" applyAlignment="0" applyProtection="0"/>
    <xf numFmtId="0" fontId="96" fillId="48" borderId="103" applyNumberFormat="0" applyFont="0" applyAlignment="0" applyProtection="0"/>
    <xf numFmtId="0" fontId="119" fillId="83" borderId="110" applyNumberFormat="0" applyAlignment="0" applyProtection="0"/>
    <xf numFmtId="0" fontId="67" fillId="43" borderId="118" applyNumberFormat="0" applyAlignment="0" applyProtection="0"/>
    <xf numFmtId="0" fontId="23" fillId="43" borderId="117" applyNumberFormat="0" applyAlignment="0" applyProtection="0"/>
    <xf numFmtId="0" fontId="1" fillId="64" borderId="0" applyNumberFormat="0" applyBorder="0" applyAlignment="0" applyProtection="0"/>
    <xf numFmtId="49" fontId="60" fillId="0" borderId="122" applyNumberFormat="0" applyFont="0" applyFill="0" applyBorder="0" applyProtection="0">
      <alignment horizontal="left" vertical="center" indent="5"/>
    </xf>
    <xf numFmtId="0" fontId="78" fillId="93" borderId="118" applyNumberFormat="0" applyAlignment="0" applyProtection="0"/>
    <xf numFmtId="0" fontId="60" fillId="86" borderId="124">
      <alignment horizontal="left" vertical="center" wrapText="1" indent="2"/>
    </xf>
    <xf numFmtId="0" fontId="58" fillId="84" borderId="121">
      <alignment horizontal="right" vertical="center"/>
    </xf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4" fontId="102" fillId="0" borderId="101" applyNumberFormat="0" applyFont="0" applyFill="0" applyAlignment="0" applyProtection="0"/>
    <xf numFmtId="2" fontId="100" fillId="1" borderId="100" applyNumberFormat="0" applyBorder="0" applyProtection="0">
      <alignment horizontal="left"/>
    </xf>
    <xf numFmtId="0" fontId="40" fillId="56" borderId="17" applyNumberFormat="0" applyAlignment="0" applyProtection="0"/>
    <xf numFmtId="0" fontId="39" fillId="56" borderId="18" applyNumberFormat="0" applyAlignment="0" applyProtection="0"/>
    <xf numFmtId="0" fontId="1" fillId="64" borderId="0" applyNumberFormat="0" applyBorder="0" applyAlignment="0" applyProtection="0"/>
    <xf numFmtId="0" fontId="62" fillId="84" borderId="121">
      <alignment horizontal="right" vertical="center"/>
    </xf>
    <xf numFmtId="4" fontId="102" fillId="0" borderId="101" applyNumberFormat="0" applyFont="0" applyFill="0" applyAlignment="0" applyProtection="0"/>
    <xf numFmtId="0" fontId="1" fillId="61" borderId="0" applyNumberFormat="0" applyBorder="0" applyAlignment="0" applyProtection="0"/>
    <xf numFmtId="4" fontId="58" fillId="84" borderId="121">
      <alignment horizontal="right" vertical="center"/>
    </xf>
    <xf numFmtId="0" fontId="30" fillId="0" borderId="0" applyNumberFormat="0" applyFill="0" applyBorder="0" applyAlignment="0" applyProtection="0"/>
    <xf numFmtId="0" fontId="60" fillId="85" borderId="121"/>
    <xf numFmtId="17" fontId="134" fillId="28" borderId="121">
      <alignment horizontal="center"/>
      <protection locked="0"/>
    </xf>
    <xf numFmtId="3" fontId="133" fillId="28" borderId="121">
      <alignment horizontal="center"/>
      <protection locked="0"/>
    </xf>
    <xf numFmtId="2" fontId="100" fillId="1" borderId="114" applyNumberFormat="0" applyBorder="0" applyProtection="0">
      <alignment horizontal="left"/>
    </xf>
    <xf numFmtId="4" fontId="102" fillId="0" borderId="115" applyNumberFormat="0" applyFont="0" applyFill="0" applyAlignment="0" applyProtection="0"/>
    <xf numFmtId="0" fontId="43" fillId="0" borderId="0" applyNumberFormat="0" applyFill="0" applyBorder="0" applyAlignment="0" applyProtection="0"/>
    <xf numFmtId="0" fontId="96" fillId="48" borderId="120" applyNumberFormat="0" applyFont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1" fillId="69" borderId="0" applyNumberFormat="0" applyBorder="0" applyAlignment="0" applyProtection="0"/>
    <xf numFmtId="3" fontId="133" fillId="28" borderId="104">
      <alignment horizontal="center"/>
      <protection locked="0"/>
    </xf>
    <xf numFmtId="0" fontId="1" fillId="72" borderId="0" applyNumberFormat="0" applyBorder="0" applyAlignment="0" applyProtection="0"/>
    <xf numFmtId="17" fontId="134" fillId="28" borderId="104">
      <alignment horizontal="center"/>
      <protection locked="0"/>
    </xf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16" fillId="86" borderId="118" applyNumberFormat="0" applyAlignment="0" applyProtection="0"/>
    <xf numFmtId="0" fontId="1" fillId="77" borderId="0" applyNumberFormat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0" fontId="1" fillId="65" borderId="0" applyNumberFormat="0" applyBorder="0" applyAlignment="0" applyProtection="0"/>
    <xf numFmtId="168" fontId="137" fillId="0" borderId="0" applyFont="0" applyFill="0" applyBorder="0" applyAlignment="0" applyProtection="0"/>
    <xf numFmtId="168" fontId="118" fillId="0" borderId="0" applyFont="0" applyFill="0" applyBorder="0" applyAlignment="0" applyProtection="0">
      <alignment vertical="top"/>
    </xf>
    <xf numFmtId="168" fontId="13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76" borderId="0" applyNumberFormat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18" fillId="0" borderId="0">
      <alignment vertical="top"/>
    </xf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top"/>
    </xf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>
      <alignment vertical="top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8" fillId="28" borderId="104">
      <alignment horizontal="right"/>
      <protection locked="0"/>
    </xf>
    <xf numFmtId="4" fontId="60" fillId="0" borderId="121" applyFill="0" applyBorder="0" applyProtection="0">
      <alignment horizontal="right" vertical="center"/>
    </xf>
    <xf numFmtId="49" fontId="60" fillId="0" borderId="122" applyNumberFormat="0" applyFont="0" applyFill="0" applyBorder="0" applyProtection="0">
      <alignment horizontal="left" vertical="center" indent="5"/>
    </xf>
    <xf numFmtId="206" fontId="57" fillId="43" borderId="102" applyAlignment="0" applyProtection="0"/>
    <xf numFmtId="0" fontId="58" fillId="86" borderId="123">
      <alignment horizontal="right" vertical="center"/>
    </xf>
    <xf numFmtId="0" fontId="60" fillId="0" borderId="124">
      <alignment horizontal="left" vertical="center" wrapText="1" indent="2"/>
    </xf>
    <xf numFmtId="4" fontId="60" fillId="0" borderId="121">
      <alignment horizontal="right" vertical="center"/>
    </xf>
    <xf numFmtId="0" fontId="68" fillId="43" borderId="118" applyNumberFormat="0" applyAlignment="0" applyProtection="0"/>
    <xf numFmtId="49" fontId="59" fillId="0" borderId="121" applyNumberFormat="0" applyFill="0" applyBorder="0" applyProtection="0">
      <alignment horizontal="left" vertical="center"/>
    </xf>
    <xf numFmtId="176" fontId="60" fillId="99" borderId="121" applyNumberFormat="0" applyFont="0" applyBorder="0" applyAlignment="0" applyProtection="0">
      <alignment horizontal="right" vertical="center"/>
    </xf>
    <xf numFmtId="0" fontId="71" fillId="93" borderId="118" applyNumberFormat="0" applyAlignment="0" applyProtection="0"/>
    <xf numFmtId="176" fontId="60" fillId="99" borderId="121" applyNumberFormat="0" applyFont="0" applyBorder="0" applyAlignment="0" applyProtection="0">
      <alignment horizontal="right" vertical="center"/>
    </xf>
    <xf numFmtId="0" fontId="71" fillId="93" borderId="118" applyNumberFormat="0" applyAlignment="0" applyProtection="0"/>
    <xf numFmtId="0" fontId="62" fillId="84" borderId="121">
      <alignment horizontal="right" vertical="center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79" fontId="144" fillId="0" borderId="102">
      <alignment horizontal="left" vertical="center"/>
    </xf>
    <xf numFmtId="0" fontId="144" fillId="0" borderId="102">
      <alignment horizontal="left" vertical="center"/>
    </xf>
    <xf numFmtId="179" fontId="144" fillId="0" borderId="102">
      <alignment horizontal="left" vertical="center"/>
    </xf>
    <xf numFmtId="0" fontId="60" fillId="0" borderId="121" applyNumberFormat="0" applyFill="0" applyAlignment="0" applyProtection="0"/>
    <xf numFmtId="0" fontId="44" fillId="66" borderId="0" applyNumberFormat="0" applyBorder="0" applyAlignment="0" applyProtection="0"/>
    <xf numFmtId="0" fontId="44" fillId="62" borderId="0" applyNumberFormat="0" applyBorder="0" applyAlignment="0" applyProtection="0"/>
    <xf numFmtId="0" fontId="64" fillId="47" borderId="120" applyNumberFormat="0" applyFont="0" applyAlignment="0" applyProtection="0"/>
    <xf numFmtId="0" fontId="60" fillId="0" borderId="121">
      <alignment horizontal="right" vertical="center"/>
    </xf>
    <xf numFmtId="4" fontId="58" fillId="86" borderId="123">
      <alignment horizontal="right" vertical="center"/>
    </xf>
    <xf numFmtId="0" fontId="43" fillId="0" borderId="0" applyNumberFormat="0" applyFill="0" applyBorder="0" applyAlignment="0" applyProtection="0"/>
    <xf numFmtId="176" fontId="60" fillId="99" borderId="121" applyNumberFormat="0" applyFont="0" applyBorder="0" applyAlignment="0" applyProtection="0">
      <alignment horizontal="right" vertical="center"/>
    </xf>
    <xf numFmtId="0" fontId="60" fillId="0" borderId="121" applyNumberFormat="0" applyFill="0" applyAlignment="0" applyProtection="0"/>
    <xf numFmtId="0" fontId="85" fillId="0" borderId="119" applyNumberFormat="0" applyFill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49" fontId="59" fillId="0" borderId="121" applyNumberFormat="0" applyFill="0" applyBorder="0" applyProtection="0">
      <alignment horizontal="left" vertical="center"/>
    </xf>
    <xf numFmtId="0" fontId="44" fillId="70" borderId="0" applyNumberFormat="0" applyBorder="0" applyAlignment="0" applyProtection="0"/>
    <xf numFmtId="0" fontId="68" fillId="43" borderId="118" applyNumberFormat="0" applyAlignment="0" applyProtection="0"/>
    <xf numFmtId="0" fontId="1" fillId="65" borderId="0" applyNumberFormat="0" applyBorder="0" applyAlignment="0" applyProtection="0"/>
    <xf numFmtId="0" fontId="78" fillId="93" borderId="118" applyNumberFormat="0" applyAlignment="0" applyProtection="0"/>
    <xf numFmtId="0" fontId="67" fillId="43" borderId="118" applyNumberFormat="0" applyAlignment="0" applyProtection="0"/>
    <xf numFmtId="0" fontId="82" fillId="43" borderId="117" applyNumberFormat="0" applyAlignment="0" applyProtection="0"/>
    <xf numFmtId="167" fontId="8" fillId="123" borderId="0">
      <protection locked="0"/>
    </xf>
    <xf numFmtId="0" fontId="44" fillId="78" borderId="0" applyNumberFormat="0" applyBorder="0" applyAlignment="0" applyProtection="0"/>
    <xf numFmtId="0" fontId="8" fillId="47" borderId="120" applyNumberFormat="0" applyFont="0" applyAlignment="0" applyProtection="0"/>
    <xf numFmtId="0" fontId="60" fillId="84" borderId="122">
      <alignment horizontal="left" vertical="center"/>
    </xf>
    <xf numFmtId="0" fontId="58" fillId="86" borderId="121">
      <alignment horizontal="right" vertical="center"/>
    </xf>
    <xf numFmtId="0" fontId="62" fillId="84" borderId="121">
      <alignment horizontal="right" vertical="center"/>
    </xf>
    <xf numFmtId="0" fontId="71" fillId="93" borderId="118" applyNumberFormat="0" applyAlignment="0" applyProtection="0"/>
    <xf numFmtId="0" fontId="60" fillId="84" borderId="122">
      <alignment horizontal="left" vertical="center"/>
    </xf>
    <xf numFmtId="0" fontId="68" fillId="43" borderId="118" applyNumberFormat="0" applyAlignment="0" applyProtection="0"/>
    <xf numFmtId="0" fontId="71" fillId="93" borderId="118" applyNumberFormat="0" applyAlignment="0" applyProtection="0"/>
    <xf numFmtId="4" fontId="60" fillId="85" borderId="121"/>
    <xf numFmtId="0" fontId="23" fillId="43" borderId="117" applyNumberFormat="0" applyAlignment="0" applyProtection="0"/>
    <xf numFmtId="4" fontId="58" fillId="86" borderId="121">
      <alignment horizontal="right" vertical="center"/>
    </xf>
    <xf numFmtId="10" fontId="5" fillId="48" borderId="104" applyNumberFormat="0" applyBorder="0" applyAlignment="0" applyProtection="0"/>
    <xf numFmtId="0" fontId="2" fillId="0" borderId="22" applyNumberFormat="0" applyFill="0" applyAlignment="0" applyProtection="0"/>
    <xf numFmtId="0" fontId="68" fillId="43" borderId="118" applyNumberFormat="0" applyAlignment="0" applyProtection="0"/>
    <xf numFmtId="0" fontId="60" fillId="86" borderId="124">
      <alignment horizontal="left" vertical="center" wrapText="1" indent="2"/>
    </xf>
    <xf numFmtId="0" fontId="60" fillId="86" borderId="124">
      <alignment horizontal="left" vertical="center" wrapText="1" indent="2"/>
    </xf>
    <xf numFmtId="49" fontId="59" fillId="0" borderId="121" applyNumberFormat="0" applyFill="0" applyBorder="0" applyProtection="0">
      <alignment horizontal="left" vertical="center"/>
    </xf>
    <xf numFmtId="0" fontId="71" fillId="93" borderId="118" applyNumberFormat="0" applyAlignment="0" applyProtection="0"/>
    <xf numFmtId="0" fontId="1" fillId="77" borderId="0" applyNumberFormat="0" applyBorder="0" applyAlignment="0" applyProtection="0"/>
    <xf numFmtId="4" fontId="58" fillId="86" borderId="123">
      <alignment horizontal="right" vertical="center"/>
    </xf>
    <xf numFmtId="4" fontId="60" fillId="85" borderId="121"/>
    <xf numFmtId="0" fontId="60" fillId="86" borderId="124">
      <alignment horizontal="left" vertical="center" wrapText="1" indent="2"/>
    </xf>
    <xf numFmtId="4" fontId="60" fillId="0" borderId="121" applyFill="0" applyBorder="0" applyProtection="0">
      <alignment horizontal="right" vertical="center"/>
    </xf>
    <xf numFmtId="0" fontId="68" fillId="43" borderId="118" applyNumberFormat="0" applyAlignment="0" applyProtection="0"/>
    <xf numFmtId="0" fontId="67" fillId="43" borderId="118" applyNumberFormat="0" applyAlignment="0" applyProtection="0"/>
    <xf numFmtId="0" fontId="68" fillId="43" borderId="118" applyNumberFormat="0" applyAlignment="0" applyProtection="0"/>
    <xf numFmtId="4" fontId="62" fillId="84" borderId="121">
      <alignment horizontal="right" vertical="center"/>
    </xf>
    <xf numFmtId="4" fontId="58" fillId="86" borderId="122">
      <alignment horizontal="right" vertical="center"/>
    </xf>
    <xf numFmtId="0" fontId="85" fillId="0" borderId="119" applyNumberFormat="0" applyFill="0" applyAlignment="0" applyProtection="0"/>
    <xf numFmtId="0" fontId="64" fillId="47" borderId="120" applyNumberFormat="0" applyFont="0" applyAlignment="0" applyProtection="0"/>
    <xf numFmtId="0" fontId="68" fillId="43" borderId="118" applyNumberFormat="0" applyAlignment="0" applyProtection="0"/>
    <xf numFmtId="0" fontId="58" fillId="84" borderId="121">
      <alignment horizontal="right" vertical="center"/>
    </xf>
    <xf numFmtId="4" fontId="60" fillId="85" borderId="121"/>
    <xf numFmtId="0" fontId="30" fillId="0" borderId="0" applyNumberFormat="0" applyFill="0" applyBorder="0" applyAlignment="0" applyProtection="0"/>
    <xf numFmtId="4" fontId="58" fillId="86" borderId="121">
      <alignment horizontal="right" vertical="center"/>
    </xf>
    <xf numFmtId="0" fontId="60" fillId="86" borderId="124">
      <alignment horizontal="left" vertical="center" wrapText="1" indent="2"/>
    </xf>
    <xf numFmtId="0" fontId="82" fillId="43" borderId="117" applyNumberFormat="0" applyAlignment="0" applyProtection="0"/>
    <xf numFmtId="0" fontId="17" fillId="0" borderId="119" applyNumberFormat="0" applyFill="0" applyAlignment="0" applyProtection="0"/>
    <xf numFmtId="0" fontId="1" fillId="73" borderId="0" applyNumberFormat="0" applyBorder="0" applyAlignment="0" applyProtection="0"/>
    <xf numFmtId="0" fontId="82" fillId="43" borderId="117" applyNumberFormat="0" applyAlignment="0" applyProtection="0"/>
    <xf numFmtId="0" fontId="62" fillId="84" borderId="121">
      <alignment horizontal="right" vertical="center"/>
    </xf>
    <xf numFmtId="4" fontId="62" fillId="84" borderId="121">
      <alignment horizontal="right" vertical="center"/>
    </xf>
    <xf numFmtId="0" fontId="60" fillId="85" borderId="121"/>
    <xf numFmtId="0" fontId="23" fillId="43" borderId="117" applyNumberFormat="0" applyAlignment="0" applyProtection="0"/>
    <xf numFmtId="0" fontId="58" fillId="86" borderId="122">
      <alignment horizontal="right" vertical="center"/>
    </xf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82" fillId="43" borderId="117" applyNumberFormat="0" applyAlignment="0" applyProtection="0"/>
    <xf numFmtId="0" fontId="60" fillId="0" borderId="121">
      <alignment horizontal="right" vertical="center"/>
    </xf>
    <xf numFmtId="0" fontId="60" fillId="85" borderId="121"/>
    <xf numFmtId="0" fontId="60" fillId="0" borderId="124">
      <alignment horizontal="left" vertical="center" wrapText="1" indent="2"/>
    </xf>
    <xf numFmtId="0" fontId="58" fillId="86" borderId="121">
      <alignment horizontal="right" vertical="center"/>
    </xf>
    <xf numFmtId="0" fontId="60" fillId="0" borderId="124">
      <alignment horizontal="left" vertical="center" wrapText="1" indent="2"/>
    </xf>
    <xf numFmtId="0" fontId="78" fillId="93" borderId="118" applyNumberFormat="0" applyAlignment="0" applyProtection="0"/>
    <xf numFmtId="0" fontId="60" fillId="0" borderId="124">
      <alignment horizontal="left" vertical="center" wrapText="1" indent="2"/>
    </xf>
    <xf numFmtId="0" fontId="78" fillId="93" borderId="118" applyNumberFormat="0" applyAlignment="0" applyProtection="0"/>
    <xf numFmtId="0" fontId="43" fillId="0" borderId="0" applyNumberFormat="0" applyFill="0" applyBorder="0" applyAlignment="0" applyProtection="0"/>
    <xf numFmtId="0" fontId="58" fillId="84" borderId="121">
      <alignment horizontal="right" vertical="center"/>
    </xf>
    <xf numFmtId="0" fontId="68" fillId="43" borderId="118" applyNumberFormat="0" applyAlignment="0" applyProtection="0"/>
    <xf numFmtId="0" fontId="67" fillId="43" borderId="118" applyNumberFormat="0" applyAlignment="0" applyProtection="0"/>
    <xf numFmtId="0" fontId="58" fillId="86" borderId="121">
      <alignment horizontal="right" vertical="center"/>
    </xf>
    <xf numFmtId="0" fontId="1" fillId="77" borderId="0" applyNumberFormat="0" applyBorder="0" applyAlignment="0" applyProtection="0"/>
    <xf numFmtId="0" fontId="58" fillId="86" borderId="121">
      <alignment horizontal="right" vertical="center"/>
    </xf>
    <xf numFmtId="0" fontId="58" fillId="86" borderId="122">
      <alignment horizontal="right" vertical="center"/>
    </xf>
    <xf numFmtId="0" fontId="85" fillId="0" borderId="119" applyNumberFormat="0" applyFill="0" applyAlignment="0" applyProtection="0"/>
    <xf numFmtId="4" fontId="58" fillId="86" borderId="121">
      <alignment horizontal="right" vertical="center"/>
    </xf>
    <xf numFmtId="0" fontId="82" fillId="43" borderId="117" applyNumberFormat="0" applyAlignment="0" applyProtection="0"/>
    <xf numFmtId="0" fontId="23" fillId="43" borderId="117" applyNumberFormat="0" applyAlignment="0" applyProtection="0"/>
    <xf numFmtId="0" fontId="85" fillId="0" borderId="119" applyNumberFormat="0" applyFill="0" applyAlignment="0" applyProtection="0"/>
    <xf numFmtId="0" fontId="68" fillId="43" borderId="118" applyNumberFormat="0" applyAlignment="0" applyProtection="0"/>
    <xf numFmtId="0" fontId="85" fillId="0" borderId="119" applyNumberFormat="0" applyFill="0" applyAlignment="0" applyProtection="0"/>
    <xf numFmtId="0" fontId="30" fillId="0" borderId="0" applyNumberFormat="0" applyFill="0" applyBorder="0" applyAlignment="0" applyProtection="0"/>
    <xf numFmtId="0" fontId="58" fillId="86" borderId="121">
      <alignment horizontal="right" vertical="center"/>
    </xf>
    <xf numFmtId="0" fontId="58" fillId="86" borderId="121">
      <alignment horizontal="right" vertical="center"/>
    </xf>
    <xf numFmtId="0" fontId="85" fillId="0" borderId="119" applyNumberFormat="0" applyFill="0" applyAlignment="0" applyProtection="0"/>
    <xf numFmtId="49" fontId="60" fillId="0" borderId="122" applyNumberFormat="0" applyFont="0" applyFill="0" applyBorder="0" applyProtection="0">
      <alignment horizontal="left" vertical="center" indent="5"/>
    </xf>
    <xf numFmtId="0" fontId="78" fillId="93" borderId="118" applyNumberFormat="0" applyAlignment="0" applyProtection="0"/>
    <xf numFmtId="0" fontId="60" fillId="0" borderId="124">
      <alignment horizontal="left" vertical="center" wrapText="1" indent="2"/>
    </xf>
    <xf numFmtId="4" fontId="60" fillId="0" borderId="121">
      <alignment horizontal="right" vertical="center"/>
    </xf>
    <xf numFmtId="0" fontId="58" fillId="86" borderId="123">
      <alignment horizontal="right" vertical="center"/>
    </xf>
    <xf numFmtId="49" fontId="60" fillId="0" borderId="122" applyNumberFormat="0" applyFont="0" applyFill="0" applyBorder="0" applyProtection="0">
      <alignment horizontal="left" vertical="center" indent="5"/>
    </xf>
    <xf numFmtId="0" fontId="78" fillId="93" borderId="118" applyNumberFormat="0" applyAlignment="0" applyProtection="0"/>
    <xf numFmtId="0" fontId="1" fillId="69" borderId="0" applyNumberFormat="0" applyBorder="0" applyAlignment="0" applyProtection="0"/>
    <xf numFmtId="4" fontId="58" fillId="84" borderId="121">
      <alignment horizontal="right" vertical="center"/>
    </xf>
    <xf numFmtId="4" fontId="60" fillId="85" borderId="121"/>
    <xf numFmtId="4" fontId="60" fillId="0" borderId="121" applyFill="0" applyBorder="0" applyProtection="0">
      <alignment horizontal="right" vertical="center"/>
    </xf>
    <xf numFmtId="0" fontId="68" fillId="43" borderId="118" applyNumberFormat="0" applyAlignment="0" applyProtection="0"/>
    <xf numFmtId="4" fontId="60" fillId="0" borderId="121">
      <alignment horizontal="right" vertical="center"/>
    </xf>
    <xf numFmtId="0" fontId="64" fillId="47" borderId="120" applyNumberFormat="0" applyFont="0" applyAlignment="0" applyProtection="0"/>
    <xf numFmtId="0" fontId="58" fillId="86" borderId="121">
      <alignment horizontal="right" vertical="center"/>
    </xf>
    <xf numFmtId="0" fontId="60" fillId="86" borderId="124">
      <alignment horizontal="left" vertical="center" wrapText="1" indent="2"/>
    </xf>
    <xf numFmtId="0" fontId="60" fillId="0" borderId="121">
      <alignment horizontal="right" vertical="center"/>
    </xf>
    <xf numFmtId="0" fontId="8" fillId="47" borderId="120" applyNumberFormat="0" applyFont="0" applyAlignment="0" applyProtection="0"/>
    <xf numFmtId="0" fontId="44" fillId="70" borderId="0" applyNumberFormat="0" applyBorder="0" applyAlignment="0" applyProtection="0"/>
    <xf numFmtId="0" fontId="71" fillId="93" borderId="118" applyNumberFormat="0" applyAlignment="0" applyProtection="0"/>
    <xf numFmtId="4" fontId="60" fillId="85" borderId="121"/>
    <xf numFmtId="176" fontId="60" fillId="99" borderId="121" applyNumberFormat="0" applyFont="0" applyBorder="0" applyAlignment="0" applyProtection="0">
      <alignment horizontal="right" vertical="center"/>
    </xf>
    <xf numFmtId="0" fontId="60" fillId="0" borderId="121">
      <alignment horizontal="right" vertical="center"/>
    </xf>
    <xf numFmtId="4" fontId="58" fillId="86" borderId="121">
      <alignment horizontal="right" vertical="center"/>
    </xf>
    <xf numFmtId="0" fontId="60" fillId="86" borderId="124">
      <alignment horizontal="left" vertical="center" wrapText="1" indent="2"/>
    </xf>
    <xf numFmtId="4" fontId="58" fillId="86" borderId="121">
      <alignment horizontal="right" vertical="center"/>
    </xf>
    <xf numFmtId="4" fontId="58" fillId="86" borderId="122">
      <alignment horizontal="right" vertical="center"/>
    </xf>
    <xf numFmtId="0" fontId="78" fillId="93" borderId="118" applyNumberFormat="0" applyAlignment="0" applyProtection="0"/>
    <xf numFmtId="0" fontId="82" fillId="43" borderId="117" applyNumberFormat="0" applyAlignment="0" applyProtection="0"/>
    <xf numFmtId="0" fontId="17" fillId="0" borderId="119" applyNumberFormat="0" applyFill="0" applyAlignment="0" applyProtection="0"/>
    <xf numFmtId="0" fontId="67" fillId="43" borderId="118" applyNumberFormat="0" applyAlignment="0" applyProtection="0"/>
    <xf numFmtId="0" fontId="58" fillId="86" borderId="121">
      <alignment horizontal="right" vertical="center"/>
    </xf>
    <xf numFmtId="0" fontId="60" fillId="0" borderId="124">
      <alignment horizontal="left" vertical="center" wrapText="1" indent="2"/>
    </xf>
    <xf numFmtId="0" fontId="60" fillId="0" borderId="121" applyNumberFormat="0" applyFill="0" applyAlignment="0" applyProtection="0"/>
    <xf numFmtId="0" fontId="1" fillId="68" borderId="0" applyNumberFormat="0" applyBorder="0" applyAlignment="0" applyProtection="0"/>
    <xf numFmtId="0" fontId="60" fillId="86" borderId="124">
      <alignment horizontal="left" vertical="center" wrapText="1" indent="2"/>
    </xf>
    <xf numFmtId="49" fontId="59" fillId="0" borderId="121" applyNumberFormat="0" applyFill="0" applyBorder="0" applyProtection="0">
      <alignment horizontal="left" vertical="center"/>
    </xf>
    <xf numFmtId="0" fontId="64" fillId="47" borderId="120" applyNumberFormat="0" applyFont="0" applyAlignment="0" applyProtection="0"/>
    <xf numFmtId="0" fontId="68" fillId="43" borderId="118" applyNumberFormat="0" applyAlignment="0" applyProtection="0"/>
    <xf numFmtId="4" fontId="60" fillId="85" borderId="121"/>
    <xf numFmtId="0" fontId="58" fillId="86" borderId="123">
      <alignment horizontal="right" vertical="center"/>
    </xf>
    <xf numFmtId="0" fontId="64" fillId="47" borderId="120" applyNumberFormat="0" applyFont="0" applyAlignment="0" applyProtection="0"/>
    <xf numFmtId="49" fontId="59" fillId="0" borderId="121" applyNumberFormat="0" applyFill="0" applyBorder="0" applyProtection="0">
      <alignment horizontal="left" vertical="center"/>
    </xf>
    <xf numFmtId="0" fontId="64" fillId="47" borderId="120" applyNumberFormat="0" applyFont="0" applyAlignment="0" applyProtection="0"/>
    <xf numFmtId="0" fontId="71" fillId="93" borderId="118" applyNumberFormat="0" applyAlignment="0" applyProtection="0"/>
    <xf numFmtId="0" fontId="60" fillId="0" borderId="124">
      <alignment horizontal="left" vertical="center" wrapText="1" indent="2"/>
    </xf>
    <xf numFmtId="0" fontId="85" fillId="0" borderId="119" applyNumberFormat="0" applyFill="0" applyAlignment="0" applyProtection="0"/>
    <xf numFmtId="0" fontId="60" fillId="0" borderId="121" applyNumberFormat="0" applyFill="0" applyAlignment="0" applyProtection="0"/>
    <xf numFmtId="0" fontId="17" fillId="0" borderId="119" applyNumberFormat="0" applyFill="0" applyAlignment="0" applyProtection="0"/>
    <xf numFmtId="49" fontId="60" fillId="0" borderId="122" applyNumberFormat="0" applyFont="0" applyFill="0" applyBorder="0" applyProtection="0">
      <alignment horizontal="left" vertical="center" indent="5"/>
    </xf>
    <xf numFmtId="0" fontId="58" fillId="86" borderId="123">
      <alignment horizontal="right" vertical="center"/>
    </xf>
    <xf numFmtId="4" fontId="58" fillId="86" borderId="123">
      <alignment horizontal="right" vertical="center"/>
    </xf>
    <xf numFmtId="0" fontId="64" fillId="47" borderId="120" applyNumberFormat="0" applyFont="0" applyAlignment="0" applyProtection="0"/>
    <xf numFmtId="0" fontId="64" fillId="47" borderId="120" applyNumberFormat="0" applyFont="0" applyAlignment="0" applyProtection="0"/>
    <xf numFmtId="0" fontId="78" fillId="93" borderId="118" applyNumberFormat="0" applyAlignment="0" applyProtection="0"/>
    <xf numFmtId="4" fontId="58" fillId="84" borderId="121">
      <alignment horizontal="right" vertical="center"/>
    </xf>
    <xf numFmtId="49" fontId="59" fillId="0" borderId="121" applyNumberFormat="0" applyFill="0" applyBorder="0" applyProtection="0">
      <alignment horizontal="left" vertical="center"/>
    </xf>
    <xf numFmtId="0" fontId="60" fillId="86" borderId="124">
      <alignment horizontal="left" vertical="center" wrapText="1" indent="2"/>
    </xf>
    <xf numFmtId="0" fontId="44" fillId="78" borderId="0" applyNumberFormat="0" applyBorder="0" applyAlignment="0" applyProtection="0"/>
    <xf numFmtId="0" fontId="60" fillId="0" borderId="121">
      <alignment horizontal="right" vertical="center"/>
    </xf>
    <xf numFmtId="4" fontId="58" fillId="86" borderId="121">
      <alignment horizontal="right" vertical="center"/>
    </xf>
    <xf numFmtId="0" fontId="8" fillId="47" borderId="120" applyNumberFormat="0" applyFont="0" applyAlignment="0" applyProtection="0"/>
    <xf numFmtId="0" fontId="78" fillId="93" borderId="118" applyNumberFormat="0" applyAlignment="0" applyProtection="0"/>
    <xf numFmtId="0" fontId="85" fillId="0" borderId="119" applyNumberFormat="0" applyFill="0" applyAlignment="0" applyProtection="0"/>
    <xf numFmtId="0" fontId="17" fillId="0" borderId="119" applyNumberFormat="0" applyFill="0" applyAlignment="0" applyProtection="0"/>
    <xf numFmtId="0" fontId="85" fillId="0" borderId="119" applyNumberFormat="0" applyFill="0" applyAlignment="0" applyProtection="0"/>
    <xf numFmtId="4" fontId="60" fillId="0" borderId="121" applyFill="0" applyBorder="0" applyProtection="0">
      <alignment horizontal="right" vertical="center"/>
    </xf>
    <xf numFmtId="0" fontId="60" fillId="84" borderId="122">
      <alignment horizontal="left" vertical="center"/>
    </xf>
    <xf numFmtId="0" fontId="62" fillId="84" borderId="121">
      <alignment horizontal="right" vertical="center"/>
    </xf>
    <xf numFmtId="0" fontId="60" fillId="86" borderId="124">
      <alignment horizontal="left" vertical="center" wrapText="1" indent="2"/>
    </xf>
    <xf numFmtId="0" fontId="40" fillId="56" borderId="17" applyNumberFormat="0" applyAlignment="0" applyProtection="0"/>
    <xf numFmtId="0" fontId="60" fillId="85" borderId="121"/>
    <xf numFmtId="4" fontId="58" fillId="86" borderId="121">
      <alignment horizontal="right" vertical="center"/>
    </xf>
    <xf numFmtId="0" fontId="71" fillId="93" borderId="118" applyNumberFormat="0" applyAlignment="0" applyProtection="0"/>
    <xf numFmtId="4" fontId="58" fillId="86" borderId="123">
      <alignment horizontal="right" vertical="center"/>
    </xf>
    <xf numFmtId="4" fontId="58" fillId="86" borderId="121">
      <alignment horizontal="right" vertical="center"/>
    </xf>
    <xf numFmtId="0" fontId="17" fillId="0" borderId="119" applyNumberFormat="0" applyFill="0" applyAlignment="0" applyProtection="0"/>
    <xf numFmtId="0" fontId="85" fillId="0" borderId="119" applyNumberFormat="0" applyFill="0" applyAlignment="0" applyProtection="0"/>
    <xf numFmtId="0" fontId="68" fillId="43" borderId="118" applyNumberFormat="0" applyAlignment="0" applyProtection="0"/>
    <xf numFmtId="4" fontId="58" fillId="86" borderId="121">
      <alignment horizontal="right" vertical="center"/>
    </xf>
    <xf numFmtId="0" fontId="60" fillId="86" borderId="124">
      <alignment horizontal="left" vertical="center" wrapText="1" indent="2"/>
    </xf>
    <xf numFmtId="0" fontId="1" fillId="72" borderId="0" applyNumberFormat="0" applyBorder="0" applyAlignment="0" applyProtection="0"/>
    <xf numFmtId="0" fontId="58" fillId="86" borderId="121">
      <alignment horizontal="right" vertical="center"/>
    </xf>
    <xf numFmtId="49" fontId="60" fillId="0" borderId="121" applyNumberFormat="0" applyFont="0" applyFill="0" applyBorder="0" applyProtection="0">
      <alignment horizontal="left" vertical="center" indent="2"/>
    </xf>
    <xf numFmtId="0" fontId="58" fillId="84" borderId="121">
      <alignment horizontal="right" vertical="center"/>
    </xf>
    <xf numFmtId="4" fontId="62" fillId="84" borderId="121">
      <alignment horizontal="right" vertical="center"/>
    </xf>
    <xf numFmtId="176" fontId="60" fillId="99" borderId="121" applyNumberFormat="0" applyFont="0" applyBorder="0" applyAlignment="0" applyProtection="0">
      <alignment horizontal="right" vertical="center"/>
    </xf>
    <xf numFmtId="4" fontId="60" fillId="0" borderId="121" applyFill="0" applyBorder="0" applyProtection="0">
      <alignment horizontal="right" vertical="center"/>
    </xf>
    <xf numFmtId="0" fontId="68" fillId="43" borderId="118" applyNumberFormat="0" applyAlignment="0" applyProtection="0"/>
    <xf numFmtId="0" fontId="23" fillId="43" borderId="117" applyNumberFormat="0" applyAlignment="0" applyProtection="0"/>
    <xf numFmtId="0" fontId="85" fillId="0" borderId="119" applyNumberFormat="0" applyFill="0" applyAlignment="0" applyProtection="0"/>
    <xf numFmtId="4" fontId="58" fillId="86" borderId="121">
      <alignment horizontal="right" vertical="center"/>
    </xf>
    <xf numFmtId="0" fontId="39" fillId="56" borderId="18" applyNumberFormat="0" applyAlignment="0" applyProtection="0"/>
    <xf numFmtId="0" fontId="1" fillId="68" borderId="0" applyNumberFormat="0" applyBorder="0" applyAlignment="0" applyProtection="0"/>
    <xf numFmtId="0" fontId="1" fillId="80" borderId="0" applyNumberFormat="0" applyBorder="0" applyAlignment="0" applyProtection="0"/>
    <xf numFmtId="4" fontId="62" fillId="84" borderId="121">
      <alignment horizontal="right" vertical="center"/>
    </xf>
    <xf numFmtId="0" fontId="68" fillId="43" borderId="118" applyNumberFormat="0" applyAlignment="0" applyProtection="0"/>
    <xf numFmtId="0" fontId="67" fillId="43" borderId="118" applyNumberFormat="0" applyAlignment="0" applyProtection="0"/>
    <xf numFmtId="0" fontId="60" fillId="0" borderId="121">
      <alignment horizontal="right" vertical="center"/>
    </xf>
    <xf numFmtId="0" fontId="58" fillId="84" borderId="121">
      <alignment horizontal="right" vertical="center"/>
    </xf>
    <xf numFmtId="0" fontId="62" fillId="84" borderId="121">
      <alignment horizontal="right" vertical="center"/>
    </xf>
    <xf numFmtId="4" fontId="58" fillId="86" borderId="122">
      <alignment horizontal="right" vertical="center"/>
    </xf>
    <xf numFmtId="0" fontId="60" fillId="84" borderId="122">
      <alignment horizontal="left" vertical="center"/>
    </xf>
    <xf numFmtId="4" fontId="60" fillId="85" borderId="121"/>
    <xf numFmtId="0" fontId="58" fillId="86" borderId="122">
      <alignment horizontal="right" vertical="center"/>
    </xf>
    <xf numFmtId="4" fontId="58" fillId="86" borderId="122">
      <alignment horizontal="right" vertical="center"/>
    </xf>
    <xf numFmtId="0" fontId="78" fillId="93" borderId="118" applyNumberFormat="0" applyAlignment="0" applyProtection="0"/>
    <xf numFmtId="4" fontId="60" fillId="85" borderId="121"/>
    <xf numFmtId="4" fontId="58" fillId="86" borderId="122">
      <alignment horizontal="right" vertical="center"/>
    </xf>
    <xf numFmtId="4" fontId="62" fillId="84" borderId="121">
      <alignment horizontal="right" vertical="center"/>
    </xf>
    <xf numFmtId="4" fontId="58" fillId="86" borderId="123">
      <alignment horizontal="right" vertical="center"/>
    </xf>
    <xf numFmtId="0" fontId="85" fillId="0" borderId="119" applyNumberFormat="0" applyFill="0" applyAlignment="0" applyProtection="0"/>
    <xf numFmtId="0" fontId="17" fillId="0" borderId="119" applyNumberFormat="0" applyFill="0" applyAlignment="0" applyProtection="0"/>
    <xf numFmtId="0" fontId="82" fillId="43" borderId="117" applyNumberFormat="0" applyAlignment="0" applyProtection="0"/>
    <xf numFmtId="0" fontId="78" fillId="93" borderId="118" applyNumberFormat="0" applyAlignment="0" applyProtection="0"/>
    <xf numFmtId="0" fontId="60" fillId="85" borderId="121"/>
    <xf numFmtId="0" fontId="58" fillId="86" borderId="121">
      <alignment horizontal="right" vertical="center"/>
    </xf>
    <xf numFmtId="0" fontId="44" fillId="62" borderId="0" applyNumberFormat="0" applyBorder="0" applyAlignment="0" applyProtection="0"/>
    <xf numFmtId="4" fontId="62" fillId="84" borderId="121">
      <alignment horizontal="right" vertical="center"/>
    </xf>
    <xf numFmtId="4" fontId="58" fillId="86" borderId="121">
      <alignment horizontal="right" vertical="center"/>
    </xf>
    <xf numFmtId="0" fontId="82" fillId="43" borderId="117" applyNumberFormat="0" applyAlignment="0" applyProtection="0"/>
    <xf numFmtId="49" fontId="59" fillId="0" borderId="121" applyNumberFormat="0" applyFill="0" applyBorder="0" applyProtection="0">
      <alignment horizontal="left" vertical="center"/>
    </xf>
    <xf numFmtId="49" fontId="60" fillId="0" borderId="121" applyNumberFormat="0" applyFont="0" applyFill="0" applyBorder="0" applyProtection="0">
      <alignment horizontal="left" vertical="center" indent="2"/>
    </xf>
    <xf numFmtId="0" fontId="60" fillId="0" borderId="121" applyNumberFormat="0" applyFill="0" applyAlignment="0" applyProtection="0"/>
    <xf numFmtId="0" fontId="67" fillId="43" borderId="118" applyNumberFormat="0" applyAlignment="0" applyProtection="0"/>
    <xf numFmtId="0" fontId="85" fillId="0" borderId="119" applyNumberFormat="0" applyFill="0" applyAlignment="0" applyProtection="0"/>
    <xf numFmtId="49" fontId="59" fillId="0" borderId="121" applyNumberFormat="0" applyFill="0" applyBorder="0" applyProtection="0">
      <alignment horizontal="left" vertical="center"/>
    </xf>
    <xf numFmtId="0" fontId="1" fillId="72" borderId="0" applyNumberFormat="0" applyBorder="0" applyAlignment="0" applyProtection="0"/>
    <xf numFmtId="0" fontId="8" fillId="47" borderId="120" applyNumberFormat="0" applyFont="0" applyAlignment="0" applyProtection="0"/>
    <xf numFmtId="176" fontId="60" fillId="99" borderId="121" applyNumberFormat="0" applyFont="0" applyBorder="0" applyAlignment="0" applyProtection="0">
      <alignment horizontal="right" vertical="center"/>
    </xf>
    <xf numFmtId="0" fontId="85" fillId="0" borderId="119" applyNumberFormat="0" applyFill="0" applyAlignment="0" applyProtection="0"/>
    <xf numFmtId="0" fontId="43" fillId="0" borderId="0" applyNumberFormat="0" applyFill="0" applyBorder="0" applyAlignment="0" applyProtection="0"/>
    <xf numFmtId="4" fontId="60" fillId="0" borderId="121">
      <alignment horizontal="right" vertical="center"/>
    </xf>
    <xf numFmtId="0" fontId="78" fillId="93" borderId="118" applyNumberFormat="0" applyAlignment="0" applyProtection="0"/>
    <xf numFmtId="0" fontId="82" fillId="43" borderId="117" applyNumberFormat="0" applyAlignment="0" applyProtection="0"/>
    <xf numFmtId="0" fontId="64" fillId="47" borderId="120" applyNumberFormat="0" applyFont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61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22" applyNumberFormat="0" applyFill="0" applyAlignment="0" applyProtection="0"/>
    <xf numFmtId="0" fontId="43" fillId="0" borderId="0" applyNumberFormat="0" applyFill="0" applyBorder="0" applyAlignment="0" applyProtection="0"/>
    <xf numFmtId="4" fontId="58" fillId="86" borderId="123">
      <alignment horizontal="right" vertical="center"/>
    </xf>
    <xf numFmtId="0" fontId="30" fillId="0" borderId="0" applyNumberFormat="0" applyFill="0" applyBorder="0" applyAlignment="0" applyProtection="0"/>
    <xf numFmtId="0" fontId="60" fillId="84" borderId="122">
      <alignment horizontal="left" vertical="center"/>
    </xf>
    <xf numFmtId="0" fontId="40" fillId="56" borderId="17" applyNumberFormat="0" applyAlignment="0" applyProtection="0"/>
    <xf numFmtId="0" fontId="17" fillId="0" borderId="119" applyNumberFormat="0" applyFill="0" applyAlignment="0" applyProtection="0"/>
    <xf numFmtId="0" fontId="60" fillId="0" borderId="124">
      <alignment horizontal="left" vertical="center" wrapText="1" indent="2"/>
    </xf>
    <xf numFmtId="0" fontId="78" fillId="93" borderId="118" applyNumberFormat="0" applyAlignment="0" applyProtection="0"/>
    <xf numFmtId="0" fontId="58" fillId="86" borderId="121">
      <alignment horizontal="right" vertical="center"/>
    </xf>
    <xf numFmtId="0" fontId="82" fillId="43" borderId="117" applyNumberFormat="0" applyAlignment="0" applyProtection="0"/>
    <xf numFmtId="0" fontId="68" fillId="43" borderId="118" applyNumberFormat="0" applyAlignment="0" applyProtection="0"/>
    <xf numFmtId="0" fontId="58" fillId="86" borderId="121">
      <alignment horizontal="right" vertical="center"/>
    </xf>
    <xf numFmtId="0" fontId="8" fillId="47" borderId="120" applyNumberFormat="0" applyFont="0" applyAlignment="0" applyProtection="0"/>
    <xf numFmtId="4" fontId="60" fillId="0" borderId="121">
      <alignment horizontal="right" vertical="center"/>
    </xf>
    <xf numFmtId="4" fontId="60" fillId="0" borderId="121">
      <alignment horizontal="right" vertical="center"/>
    </xf>
    <xf numFmtId="0" fontId="60" fillId="0" borderId="124">
      <alignment horizontal="left" vertical="center" wrapText="1" indent="2"/>
    </xf>
    <xf numFmtId="49" fontId="60" fillId="0" borderId="121" applyNumberFormat="0" applyFont="0" applyFill="0" applyBorder="0" applyProtection="0">
      <alignment horizontal="left" vertical="center" indent="2"/>
    </xf>
    <xf numFmtId="0" fontId="78" fillId="93" borderId="118" applyNumberFormat="0" applyAlignment="0" applyProtection="0"/>
    <xf numFmtId="0" fontId="62" fillId="84" borderId="121">
      <alignment horizontal="right" vertical="center"/>
    </xf>
    <xf numFmtId="0" fontId="64" fillId="47" borderId="120" applyNumberFormat="0" applyFont="0" applyAlignment="0" applyProtection="0"/>
    <xf numFmtId="49" fontId="60" fillId="0" borderId="122" applyNumberFormat="0" applyFont="0" applyFill="0" applyBorder="0" applyProtection="0">
      <alignment horizontal="left" vertical="center" indent="5"/>
    </xf>
    <xf numFmtId="0" fontId="60" fillId="0" borderId="124">
      <alignment horizontal="left" vertical="center" wrapText="1" indent="2"/>
    </xf>
    <xf numFmtId="0" fontId="78" fillId="93" borderId="118" applyNumberFormat="0" applyAlignment="0" applyProtection="0"/>
    <xf numFmtId="4" fontId="58" fillId="84" borderId="121">
      <alignment horizontal="right" vertical="center"/>
    </xf>
    <xf numFmtId="0" fontId="60" fillId="0" borderId="124">
      <alignment horizontal="left" vertical="center" wrapText="1" indent="2"/>
    </xf>
    <xf numFmtId="0" fontId="68" fillId="43" borderId="118" applyNumberFormat="0" applyAlignment="0" applyProtection="0"/>
    <xf numFmtId="4" fontId="60" fillId="0" borderId="121" applyFill="0" applyBorder="0" applyProtection="0">
      <alignment horizontal="right" vertical="center"/>
    </xf>
    <xf numFmtId="0" fontId="71" fillId="93" borderId="118" applyNumberFormat="0" applyAlignment="0" applyProtection="0"/>
    <xf numFmtId="0" fontId="58" fillId="86" borderId="121">
      <alignment horizontal="right" vertical="center"/>
    </xf>
    <xf numFmtId="0" fontId="78" fillId="93" borderId="118" applyNumberFormat="0" applyAlignment="0" applyProtection="0"/>
    <xf numFmtId="0" fontId="60" fillId="86" borderId="124">
      <alignment horizontal="left" vertical="center" wrapText="1" indent="2"/>
    </xf>
    <xf numFmtId="4" fontId="60" fillId="0" borderId="121">
      <alignment horizontal="right" vertical="center"/>
    </xf>
    <xf numFmtId="0" fontId="8" fillId="47" borderId="120" applyNumberFormat="0" applyFont="0" applyAlignment="0" applyProtection="0"/>
    <xf numFmtId="0" fontId="23" fillId="43" borderId="117" applyNumberFormat="0" applyAlignment="0" applyProtection="0"/>
    <xf numFmtId="0" fontId="60" fillId="86" borderId="124">
      <alignment horizontal="left" vertical="center" wrapText="1" indent="2"/>
    </xf>
    <xf numFmtId="0" fontId="64" fillId="47" borderId="120" applyNumberFormat="0" applyFont="0" applyAlignment="0" applyProtection="0"/>
    <xf numFmtId="0" fontId="60" fillId="85" borderId="121"/>
    <xf numFmtId="4" fontId="58" fillId="86" borderId="123">
      <alignment horizontal="right" vertical="center"/>
    </xf>
    <xf numFmtId="0" fontId="58" fillId="86" borderId="121">
      <alignment horizontal="right" vertical="center"/>
    </xf>
    <xf numFmtId="0" fontId="60" fillId="0" borderId="121" applyNumberFormat="0" applyFill="0" applyAlignment="0" applyProtection="0"/>
    <xf numFmtId="4" fontId="58" fillId="86" borderId="123">
      <alignment horizontal="right" vertical="center"/>
    </xf>
    <xf numFmtId="0" fontId="60" fillId="0" borderId="121">
      <alignment horizontal="right" vertical="center"/>
    </xf>
    <xf numFmtId="0" fontId="60" fillId="86" borderId="124">
      <alignment horizontal="left" vertical="center" wrapText="1" indent="2"/>
    </xf>
    <xf numFmtId="0" fontId="60" fillId="0" borderId="124">
      <alignment horizontal="left" vertical="center" wrapText="1" indent="2"/>
    </xf>
    <xf numFmtId="0" fontId="60" fillId="86" borderId="124">
      <alignment horizontal="left" vertical="center" wrapText="1" indent="2"/>
    </xf>
    <xf numFmtId="0" fontId="67" fillId="43" borderId="118" applyNumberFormat="0" applyAlignment="0" applyProtection="0"/>
    <xf numFmtId="0" fontId="71" fillId="93" borderId="118" applyNumberFormat="0" applyAlignment="0" applyProtection="0"/>
    <xf numFmtId="4" fontId="60" fillId="0" borderId="121" applyFill="0" applyBorder="0" applyProtection="0">
      <alignment horizontal="right" vertical="center"/>
    </xf>
    <xf numFmtId="49" fontId="60" fillId="0" borderId="122" applyNumberFormat="0" applyFont="0" applyFill="0" applyBorder="0" applyProtection="0">
      <alignment horizontal="left" vertical="center" indent="5"/>
    </xf>
    <xf numFmtId="4" fontId="58" fillId="84" borderId="121">
      <alignment horizontal="right" vertical="center"/>
    </xf>
    <xf numFmtId="0" fontId="62" fillId="84" borderId="121">
      <alignment horizontal="right" vertical="center"/>
    </xf>
    <xf numFmtId="0" fontId="58" fillId="86" borderId="123">
      <alignment horizontal="right" vertical="center"/>
    </xf>
    <xf numFmtId="0" fontId="23" fillId="43" borderId="117" applyNumberFormat="0" applyAlignment="0" applyProtection="0"/>
    <xf numFmtId="0" fontId="67" fillId="43" borderId="118" applyNumberFormat="0" applyAlignment="0" applyProtection="0"/>
    <xf numFmtId="0" fontId="78" fillId="93" borderId="118" applyNumberFormat="0" applyAlignment="0" applyProtection="0"/>
    <xf numFmtId="0" fontId="60" fillId="0" borderId="124">
      <alignment horizontal="left" vertical="center" wrapText="1" indent="2"/>
    </xf>
    <xf numFmtId="0" fontId="60" fillId="86" borderId="124">
      <alignment horizontal="left" vertical="center" wrapText="1" indent="2"/>
    </xf>
    <xf numFmtId="4" fontId="60" fillId="0" borderId="121">
      <alignment horizontal="right" vertical="center"/>
    </xf>
    <xf numFmtId="0" fontId="71" fillId="93" borderId="118" applyNumberFormat="0" applyAlignment="0" applyProtection="0"/>
    <xf numFmtId="4" fontId="58" fillId="86" borderId="121">
      <alignment horizontal="right" vertical="center"/>
    </xf>
    <xf numFmtId="4" fontId="60" fillId="85" borderId="121"/>
    <xf numFmtId="0" fontId="60" fillId="85" borderId="121"/>
    <xf numFmtId="0" fontId="67" fillId="43" borderId="118" applyNumberFormat="0" applyAlignment="0" applyProtection="0"/>
    <xf numFmtId="0" fontId="23" fillId="43" borderId="117" applyNumberFormat="0" applyAlignment="0" applyProtection="0"/>
    <xf numFmtId="0" fontId="58" fillId="86" borderId="121">
      <alignment horizontal="right" vertical="center"/>
    </xf>
    <xf numFmtId="4" fontId="58" fillId="86" borderId="121">
      <alignment horizontal="right" vertical="center"/>
    </xf>
    <xf numFmtId="0" fontId="71" fillId="93" borderId="118" applyNumberFormat="0" applyAlignment="0" applyProtection="0"/>
    <xf numFmtId="0" fontId="58" fillId="86" borderId="123">
      <alignment horizontal="right" vertical="center"/>
    </xf>
    <xf numFmtId="0" fontId="82" fillId="43" borderId="117" applyNumberFormat="0" applyAlignment="0" applyProtection="0"/>
    <xf numFmtId="0" fontId="60" fillId="0" borderId="124">
      <alignment horizontal="left" vertical="center" wrapText="1" indent="2"/>
    </xf>
    <xf numFmtId="49" fontId="59" fillId="0" borderId="121" applyNumberFormat="0" applyFill="0" applyBorder="0" applyProtection="0">
      <alignment horizontal="left" vertical="center"/>
    </xf>
    <xf numFmtId="49" fontId="60" fillId="0" borderId="121" applyNumberFormat="0" applyFont="0" applyFill="0" applyBorder="0" applyProtection="0">
      <alignment horizontal="left" vertical="center" indent="2"/>
    </xf>
    <xf numFmtId="49" fontId="60" fillId="0" borderId="122" applyNumberFormat="0" applyFont="0" applyFill="0" applyBorder="0" applyProtection="0">
      <alignment horizontal="left" vertical="center" indent="5"/>
    </xf>
    <xf numFmtId="49" fontId="60" fillId="0" borderId="121" applyNumberFormat="0" applyFont="0" applyFill="0" applyBorder="0" applyProtection="0">
      <alignment horizontal="left" vertical="center" indent="2"/>
    </xf>
    <xf numFmtId="0" fontId="17" fillId="0" borderId="119" applyNumberFormat="0" applyFill="0" applyAlignment="0" applyProtection="0"/>
    <xf numFmtId="0" fontId="58" fillId="84" borderId="121">
      <alignment horizontal="right" vertical="center"/>
    </xf>
    <xf numFmtId="4" fontId="62" fillId="84" borderId="121">
      <alignment horizontal="right" vertical="center"/>
    </xf>
    <xf numFmtId="0" fontId="68" fillId="43" borderId="118" applyNumberFormat="0" applyAlignment="0" applyProtection="0"/>
    <xf numFmtId="0" fontId="71" fillId="93" borderId="118" applyNumberFormat="0" applyAlignment="0" applyProtection="0"/>
    <xf numFmtId="0" fontId="17" fillId="0" borderId="119" applyNumberFormat="0" applyFill="0" applyAlignment="0" applyProtection="0"/>
    <xf numFmtId="0" fontId="60" fillId="0" borderId="121" applyNumberFormat="0" applyFill="0" applyAlignment="0" applyProtection="0"/>
    <xf numFmtId="0" fontId="64" fillId="47" borderId="120" applyNumberFormat="0" applyFont="0" applyAlignment="0" applyProtection="0"/>
    <xf numFmtId="0" fontId="8" fillId="47" borderId="120" applyNumberFormat="0" applyFont="0" applyAlignment="0" applyProtection="0"/>
    <xf numFmtId="4" fontId="60" fillId="85" borderId="121"/>
    <xf numFmtId="0" fontId="60" fillId="85" borderId="121"/>
    <xf numFmtId="176" fontId="60" fillId="99" borderId="121" applyNumberFormat="0" applyFont="0" applyBorder="0" applyAlignment="0" applyProtection="0">
      <alignment horizontal="right" vertical="center"/>
    </xf>
    <xf numFmtId="0" fontId="82" fillId="43" borderId="117" applyNumberFormat="0" applyAlignment="0" applyProtection="0"/>
    <xf numFmtId="4" fontId="60" fillId="0" borderId="121">
      <alignment horizontal="right" vertical="center"/>
    </xf>
    <xf numFmtId="0" fontId="60" fillId="0" borderId="121">
      <alignment horizontal="right" vertical="center"/>
    </xf>
    <xf numFmtId="0" fontId="78" fillId="93" borderId="118" applyNumberFormat="0" applyAlignment="0" applyProtection="0"/>
    <xf numFmtId="0" fontId="60" fillId="84" borderId="122">
      <alignment horizontal="left" vertical="center"/>
    </xf>
    <xf numFmtId="0" fontId="60" fillId="86" borderId="124">
      <alignment horizontal="left" vertical="center" wrapText="1" indent="2"/>
    </xf>
    <xf numFmtId="0" fontId="68" fillId="43" borderId="118" applyNumberFormat="0" applyAlignment="0" applyProtection="0"/>
    <xf numFmtId="4" fontId="58" fillId="86" borderId="123">
      <alignment horizontal="right" vertical="center"/>
    </xf>
    <xf numFmtId="0" fontId="58" fillId="86" borderId="123">
      <alignment horizontal="right" vertical="center"/>
    </xf>
    <xf numFmtId="0" fontId="58" fillId="86" borderId="122">
      <alignment horizontal="right" vertical="center"/>
    </xf>
    <xf numFmtId="4" fontId="58" fillId="86" borderId="121">
      <alignment horizontal="right" vertical="center"/>
    </xf>
    <xf numFmtId="0" fontId="58" fillId="86" borderId="121">
      <alignment horizontal="right" vertical="center"/>
    </xf>
    <xf numFmtId="4" fontId="58" fillId="86" borderId="121">
      <alignment horizontal="right" vertical="center"/>
    </xf>
    <xf numFmtId="4" fontId="62" fillId="84" borderId="121">
      <alignment horizontal="right" vertical="center"/>
    </xf>
    <xf numFmtId="0" fontId="62" fillId="84" borderId="121">
      <alignment horizontal="right" vertical="center"/>
    </xf>
    <xf numFmtId="4" fontId="58" fillId="84" borderId="121">
      <alignment horizontal="right" vertical="center"/>
    </xf>
    <xf numFmtId="0" fontId="58" fillId="84" borderId="121">
      <alignment horizontal="right" vertical="center"/>
    </xf>
    <xf numFmtId="4" fontId="60" fillId="0" borderId="121">
      <alignment horizontal="right" vertical="center"/>
    </xf>
    <xf numFmtId="0" fontId="8" fillId="47" borderId="120" applyNumberFormat="0" applyFont="0" applyAlignment="0" applyProtection="0"/>
    <xf numFmtId="0" fontId="78" fillId="93" borderId="118" applyNumberFormat="0" applyAlignment="0" applyProtection="0"/>
    <xf numFmtId="0" fontId="68" fillId="43" borderId="118" applyNumberFormat="0" applyAlignment="0" applyProtection="0"/>
    <xf numFmtId="0" fontId="60" fillId="84" borderId="122">
      <alignment horizontal="left" vertical="center"/>
    </xf>
    <xf numFmtId="49" fontId="59" fillId="0" borderId="121" applyNumberFormat="0" applyFill="0" applyBorder="0" applyProtection="0">
      <alignment horizontal="left" vertical="center"/>
    </xf>
    <xf numFmtId="4" fontId="60" fillId="0" borderId="121" applyFill="0" applyBorder="0" applyProtection="0">
      <alignment horizontal="right" vertical="center"/>
    </xf>
    <xf numFmtId="176" fontId="60" fillId="99" borderId="121" applyNumberFormat="0" applyFont="0" applyBorder="0" applyAlignment="0" applyProtection="0">
      <alignment horizontal="right" vertical="center"/>
    </xf>
    <xf numFmtId="0" fontId="60" fillId="85" borderId="121"/>
    <xf numFmtId="0" fontId="68" fillId="43" borderId="118" applyNumberFormat="0" applyAlignment="0" applyProtection="0"/>
    <xf numFmtId="4" fontId="58" fillId="86" borderId="123">
      <alignment horizontal="right" vertical="center"/>
    </xf>
    <xf numFmtId="4" fontId="60" fillId="85" borderId="121"/>
    <xf numFmtId="0" fontId="82" fillId="43" borderId="117" applyNumberFormat="0" applyAlignment="0" applyProtection="0"/>
    <xf numFmtId="0" fontId="64" fillId="47" borderId="120" applyNumberFormat="0" applyFont="0" applyAlignment="0" applyProtection="0"/>
    <xf numFmtId="49" fontId="59" fillId="0" borderId="121" applyNumberFormat="0" applyFill="0" applyBorder="0" applyProtection="0">
      <alignment horizontal="left" vertical="center"/>
    </xf>
    <xf numFmtId="0" fontId="85" fillId="0" borderId="119" applyNumberFormat="0" applyFill="0" applyAlignment="0" applyProtection="0"/>
    <xf numFmtId="4" fontId="58" fillId="86" borderId="122">
      <alignment horizontal="right" vertical="center"/>
    </xf>
    <xf numFmtId="0" fontId="68" fillId="43" borderId="118" applyNumberFormat="0" applyAlignment="0" applyProtection="0"/>
    <xf numFmtId="0" fontId="67" fillId="43" borderId="118" applyNumberFormat="0" applyAlignment="0" applyProtection="0"/>
    <xf numFmtId="0" fontId="78" fillId="93" borderId="118" applyNumberFormat="0" applyAlignment="0" applyProtection="0"/>
    <xf numFmtId="0" fontId="60" fillId="0" borderId="121">
      <alignment horizontal="right" vertical="center"/>
    </xf>
    <xf numFmtId="4" fontId="60" fillId="0" borderId="121">
      <alignment horizontal="right" vertical="center"/>
    </xf>
    <xf numFmtId="0" fontId="82" fillId="43" borderId="117" applyNumberFormat="0" applyAlignment="0" applyProtection="0"/>
    <xf numFmtId="0" fontId="85" fillId="0" borderId="119" applyNumberFormat="0" applyFill="0" applyAlignment="0" applyProtection="0"/>
    <xf numFmtId="0" fontId="68" fillId="43" borderId="118" applyNumberFormat="0" applyAlignment="0" applyProtection="0"/>
    <xf numFmtId="4" fontId="60" fillId="0" borderId="121" applyFill="0" applyBorder="0" applyProtection="0">
      <alignment horizontal="right" vertical="center"/>
    </xf>
    <xf numFmtId="49" fontId="60" fillId="0" borderId="121" applyNumberFormat="0" applyFont="0" applyFill="0" applyBorder="0" applyProtection="0">
      <alignment horizontal="left" vertical="center" indent="2"/>
    </xf>
    <xf numFmtId="0" fontId="23" fillId="43" borderId="117" applyNumberFormat="0" applyAlignment="0" applyProtection="0"/>
    <xf numFmtId="0" fontId="78" fillId="93" borderId="118" applyNumberFormat="0" applyAlignment="0" applyProtection="0"/>
    <xf numFmtId="49" fontId="60" fillId="0" borderId="121" applyNumberFormat="0" applyFont="0" applyFill="0" applyBorder="0" applyProtection="0">
      <alignment horizontal="left" vertical="center" indent="2"/>
    </xf>
    <xf numFmtId="0" fontId="58" fillId="84" borderId="121">
      <alignment horizontal="right" vertical="center"/>
    </xf>
    <xf numFmtId="4" fontId="58" fillId="86" borderId="121">
      <alignment horizontal="right" vertical="center"/>
    </xf>
    <xf numFmtId="4" fontId="58" fillId="86" borderId="121">
      <alignment horizontal="right" vertical="center"/>
    </xf>
    <xf numFmtId="4" fontId="58" fillId="86" borderId="123">
      <alignment horizontal="right" vertical="center"/>
    </xf>
    <xf numFmtId="0" fontId="60" fillId="0" borderId="121">
      <alignment horizontal="right" vertical="center"/>
    </xf>
    <xf numFmtId="49" fontId="59" fillId="0" borderId="121" applyNumberFormat="0" applyFill="0" applyBorder="0" applyProtection="0">
      <alignment horizontal="left" vertical="center"/>
    </xf>
    <xf numFmtId="4" fontId="60" fillId="85" borderId="121"/>
    <xf numFmtId="0" fontId="60" fillId="0" borderId="124">
      <alignment horizontal="left" vertical="center" wrapText="1" indent="2"/>
    </xf>
    <xf numFmtId="0" fontId="64" fillId="47" borderId="120" applyNumberFormat="0" applyFont="0" applyAlignment="0" applyProtection="0"/>
    <xf numFmtId="176" fontId="60" fillId="99" borderId="121" applyNumberFormat="0" applyFont="0" applyBorder="0" applyAlignment="0" applyProtection="0">
      <alignment horizontal="right" vertical="center"/>
    </xf>
    <xf numFmtId="0" fontId="60" fillId="84" borderId="122">
      <alignment horizontal="left" vertical="center"/>
    </xf>
    <xf numFmtId="0" fontId="85" fillId="0" borderId="119" applyNumberFormat="0" applyFill="0" applyAlignment="0" applyProtection="0"/>
    <xf numFmtId="0" fontId="60" fillId="0" borderId="121">
      <alignment horizontal="right" vertical="center"/>
    </xf>
    <xf numFmtId="0" fontId="58" fillId="84" borderId="121">
      <alignment horizontal="right" vertical="center"/>
    </xf>
    <xf numFmtId="0" fontId="60" fillId="85" borderId="121"/>
    <xf numFmtId="4" fontId="58" fillId="86" borderId="121">
      <alignment horizontal="right" vertical="center"/>
    </xf>
    <xf numFmtId="4" fontId="60" fillId="85" borderId="121"/>
    <xf numFmtId="0" fontId="60" fillId="85" borderId="121"/>
    <xf numFmtId="0" fontId="60" fillId="0" borderId="121" applyNumberFormat="0" applyFill="0" applyAlignment="0" applyProtection="0"/>
    <xf numFmtId="49" fontId="59" fillId="0" borderId="121" applyNumberFormat="0" applyFill="0" applyBorder="0" applyProtection="0">
      <alignment horizontal="left" vertical="center"/>
    </xf>
    <xf numFmtId="4" fontId="60" fillId="0" borderId="121" applyFill="0" applyBorder="0" applyProtection="0">
      <alignment horizontal="right" vertical="center"/>
    </xf>
    <xf numFmtId="4" fontId="60" fillId="0" borderId="121">
      <alignment horizontal="right" vertical="center"/>
    </xf>
    <xf numFmtId="0" fontId="71" fillId="93" borderId="118" applyNumberFormat="0" applyAlignment="0" applyProtection="0"/>
    <xf numFmtId="4" fontId="58" fillId="86" borderId="121">
      <alignment horizontal="right" vertical="center"/>
    </xf>
    <xf numFmtId="0" fontId="58" fillId="86" borderId="121">
      <alignment horizontal="right" vertical="center"/>
    </xf>
    <xf numFmtId="4" fontId="58" fillId="86" borderId="121">
      <alignment horizontal="right" vertical="center"/>
    </xf>
    <xf numFmtId="4" fontId="62" fillId="84" borderId="121">
      <alignment horizontal="right" vertical="center"/>
    </xf>
    <xf numFmtId="0" fontId="62" fillId="84" borderId="121">
      <alignment horizontal="right" vertical="center"/>
    </xf>
    <xf numFmtId="4" fontId="58" fillId="84" borderId="121">
      <alignment horizontal="right" vertical="center"/>
    </xf>
    <xf numFmtId="0" fontId="58" fillId="84" borderId="121">
      <alignment horizontal="right" vertical="center"/>
    </xf>
    <xf numFmtId="0" fontId="17" fillId="0" borderId="119" applyNumberFormat="0" applyFill="0" applyAlignment="0" applyProtection="0"/>
    <xf numFmtId="0" fontId="67" fillId="43" borderId="118" applyNumberFormat="0" applyAlignment="0" applyProtection="0"/>
    <xf numFmtId="0" fontId="23" fillId="43" borderId="117" applyNumberFormat="0" applyAlignment="0" applyProtection="0"/>
    <xf numFmtId="0" fontId="82" fillId="43" borderId="117" applyNumberFormat="0" applyAlignment="0" applyProtection="0"/>
    <xf numFmtId="0" fontId="78" fillId="93" borderId="118" applyNumberFormat="0" applyAlignment="0" applyProtection="0"/>
    <xf numFmtId="0" fontId="1" fillId="68" borderId="0" applyNumberFormat="0" applyBorder="0" applyAlignment="0" applyProtection="0"/>
    <xf numFmtId="0" fontId="44" fillId="62" borderId="0" applyNumberFormat="0" applyBorder="0" applyAlignment="0" applyProtection="0"/>
    <xf numFmtId="0" fontId="68" fillId="43" borderId="118" applyNumberFormat="0" applyAlignment="0" applyProtection="0"/>
    <xf numFmtId="4" fontId="58" fillId="84" borderId="121">
      <alignment horizontal="right" vertical="center"/>
    </xf>
    <xf numFmtId="0" fontId="62" fillId="84" borderId="121">
      <alignment horizontal="right" vertical="center"/>
    </xf>
    <xf numFmtId="0" fontId="60" fillId="0" borderId="124">
      <alignment horizontal="left" vertical="center" wrapText="1" indent="2"/>
    </xf>
    <xf numFmtId="0" fontId="60" fillId="86" borderId="124">
      <alignment horizontal="left" vertical="center" wrapText="1" indent="2"/>
    </xf>
    <xf numFmtId="0" fontId="68" fillId="43" borderId="118" applyNumberFormat="0" applyAlignment="0" applyProtection="0"/>
    <xf numFmtId="0" fontId="71" fillId="93" borderId="118" applyNumberFormat="0" applyAlignment="0" applyProtection="0"/>
    <xf numFmtId="0" fontId="62" fillId="84" borderId="121">
      <alignment horizontal="right" vertical="center"/>
    </xf>
    <xf numFmtId="4" fontId="58" fillId="86" borderId="121">
      <alignment horizontal="right" vertical="center"/>
    </xf>
    <xf numFmtId="4" fontId="60" fillId="85" borderId="121"/>
    <xf numFmtId="0" fontId="60" fillId="85" borderId="121"/>
    <xf numFmtId="0" fontId="67" fillId="43" borderId="118" applyNumberFormat="0" applyAlignment="0" applyProtection="0"/>
    <xf numFmtId="0" fontId="58" fillId="86" borderId="121">
      <alignment horizontal="right" vertical="center"/>
    </xf>
    <xf numFmtId="0" fontId="58" fillId="86" borderId="123">
      <alignment horizontal="right" vertical="center"/>
    </xf>
    <xf numFmtId="0" fontId="58" fillId="86" borderId="123">
      <alignment horizontal="right" vertical="center"/>
    </xf>
    <xf numFmtId="0" fontId="60" fillId="0" borderId="124">
      <alignment horizontal="left" vertical="center" wrapText="1" indent="2"/>
    </xf>
    <xf numFmtId="4" fontId="60" fillId="0" borderId="121" applyFill="0" applyBorder="0" applyProtection="0">
      <alignment horizontal="right" vertical="center"/>
    </xf>
    <xf numFmtId="49" fontId="60" fillId="0" borderId="122" applyNumberFormat="0" applyFont="0" applyFill="0" applyBorder="0" applyProtection="0">
      <alignment horizontal="left" vertical="center" indent="5"/>
    </xf>
    <xf numFmtId="0" fontId="17" fillId="0" borderId="119" applyNumberFormat="0" applyFill="0" applyAlignment="0" applyProtection="0"/>
    <xf numFmtId="0" fontId="58" fillId="84" borderId="121">
      <alignment horizontal="right" vertical="center"/>
    </xf>
    <xf numFmtId="0" fontId="17" fillId="0" borderId="119" applyNumberFormat="0" applyFill="0" applyAlignment="0" applyProtection="0"/>
    <xf numFmtId="0" fontId="58" fillId="86" borderId="122">
      <alignment horizontal="right" vertical="center"/>
    </xf>
    <xf numFmtId="4" fontId="58" fillId="86" borderId="123">
      <alignment horizontal="right" vertical="center"/>
    </xf>
    <xf numFmtId="0" fontId="58" fillId="86" borderId="121">
      <alignment horizontal="right" vertical="center"/>
    </xf>
    <xf numFmtId="0" fontId="82" fillId="43" borderId="117" applyNumberFormat="0" applyAlignment="0" applyProtection="0"/>
    <xf numFmtId="0" fontId="64" fillId="47" borderId="120" applyNumberFormat="0" applyFont="0" applyAlignment="0" applyProtection="0"/>
    <xf numFmtId="0" fontId="68" fillId="43" borderId="118" applyNumberFormat="0" applyAlignment="0" applyProtection="0"/>
    <xf numFmtId="49" fontId="59" fillId="0" borderId="121" applyNumberFormat="0" applyFill="0" applyBorder="0" applyProtection="0">
      <alignment horizontal="left" vertical="center"/>
    </xf>
    <xf numFmtId="0" fontId="64" fillId="47" borderId="120" applyNumberFormat="0" applyFont="0" applyAlignment="0" applyProtection="0"/>
    <xf numFmtId="0" fontId="60" fillId="84" borderId="122">
      <alignment horizontal="left" vertical="center"/>
    </xf>
    <xf numFmtId="0" fontId="60" fillId="0" borderId="121">
      <alignment horizontal="right" vertical="center"/>
    </xf>
    <xf numFmtId="0" fontId="58" fillId="84" borderId="121">
      <alignment horizontal="right" vertical="center"/>
    </xf>
    <xf numFmtId="0" fontId="60" fillId="85" borderId="121"/>
    <xf numFmtId="0" fontId="44" fillId="66" borderId="0" applyNumberFormat="0" applyBorder="0" applyAlignment="0" applyProtection="0"/>
    <xf numFmtId="0" fontId="71" fillId="93" borderId="118" applyNumberFormat="0" applyAlignment="0" applyProtection="0"/>
    <xf numFmtId="0" fontId="44" fillId="70" borderId="0" applyNumberFormat="0" applyBorder="0" applyAlignment="0" applyProtection="0"/>
    <xf numFmtId="179" fontId="131" fillId="47" borderId="111" applyNumberFormat="0" applyFont="0" applyAlignment="0" applyProtection="0"/>
    <xf numFmtId="0" fontId="96" fillId="48" borderId="103" applyNumberFormat="0" applyFont="0" applyAlignment="0" applyProtection="0"/>
    <xf numFmtId="0" fontId="96" fillId="48" borderId="103" applyNumberFormat="0" applyFont="0" applyAlignment="0" applyProtection="0"/>
    <xf numFmtId="0" fontId="96" fillId="48" borderId="103" applyNumberFormat="0" applyFont="0" applyAlignment="0" applyProtection="0"/>
    <xf numFmtId="0" fontId="13" fillId="47" borderId="103" applyNumberFormat="0" applyFont="0" applyAlignment="0" applyProtection="0"/>
    <xf numFmtId="179" fontId="131" fillId="47" borderId="111" applyNumberFormat="0" applyFont="0" applyAlignment="0" applyProtection="0"/>
    <xf numFmtId="179" fontId="131" fillId="47" borderId="111" applyNumberFormat="0" applyFont="0" applyAlignment="0" applyProtection="0"/>
    <xf numFmtId="179" fontId="131" fillId="47" borderId="111" applyNumberFormat="0" applyFont="0" applyAlignment="0" applyProtection="0"/>
    <xf numFmtId="0" fontId="30" fillId="0" borderId="0" applyNumberFormat="0" applyFill="0" applyBorder="0" applyAlignment="0" applyProtection="0"/>
    <xf numFmtId="0" fontId="17" fillId="0" borderId="119" applyNumberFormat="0" applyFill="0" applyAlignment="0" applyProtection="0"/>
    <xf numFmtId="49" fontId="59" fillId="0" borderId="121" applyNumberFormat="0" applyFill="0" applyBorder="0" applyProtection="0">
      <alignment horizontal="left" vertical="center"/>
    </xf>
    <xf numFmtId="4" fontId="60" fillId="0" borderId="121" applyFill="0" applyBorder="0" applyProtection="0">
      <alignment horizontal="right" vertical="center"/>
    </xf>
    <xf numFmtId="49" fontId="60" fillId="0" borderId="121" applyNumberFormat="0" applyFont="0" applyFill="0" applyBorder="0" applyProtection="0">
      <alignment horizontal="left" vertical="center" indent="2"/>
    </xf>
    <xf numFmtId="0" fontId="2" fillId="0" borderId="22" applyNumberFormat="0" applyFill="0" applyAlignment="0" applyProtection="0"/>
    <xf numFmtId="0" fontId="85" fillId="0" borderId="119" applyNumberFormat="0" applyFill="0" applyAlignment="0" applyProtection="0"/>
    <xf numFmtId="4" fontId="60" fillId="85" borderId="121"/>
    <xf numFmtId="0" fontId="60" fillId="85" borderId="121"/>
    <xf numFmtId="176" fontId="60" fillId="99" borderId="121" applyNumberFormat="0" applyFont="0" applyBorder="0" applyAlignment="0" applyProtection="0">
      <alignment horizontal="right" vertical="center"/>
    </xf>
    <xf numFmtId="0" fontId="82" fillId="43" borderId="117" applyNumberFormat="0" applyAlignment="0" applyProtection="0"/>
    <xf numFmtId="0" fontId="60" fillId="0" borderId="121" applyNumberFormat="0" applyFill="0" applyAlignment="0" applyProtection="0"/>
    <xf numFmtId="4" fontId="60" fillId="0" borderId="121">
      <alignment horizontal="right" vertical="center"/>
    </xf>
    <xf numFmtId="0" fontId="60" fillId="0" borderId="121">
      <alignment horizontal="right" vertical="center"/>
    </xf>
    <xf numFmtId="0" fontId="44" fillId="82" borderId="0" applyNumberFormat="0" applyBorder="0" applyAlignment="0" applyProtection="0"/>
    <xf numFmtId="0" fontId="60" fillId="84" borderId="122">
      <alignment horizontal="left" vertical="center"/>
    </xf>
    <xf numFmtId="0" fontId="60" fillId="0" borderId="124">
      <alignment horizontal="left" vertical="center" wrapText="1" indent="2"/>
    </xf>
    <xf numFmtId="0" fontId="68" fillId="43" borderId="118" applyNumberFormat="0" applyAlignment="0" applyProtection="0"/>
    <xf numFmtId="4" fontId="58" fillId="86" borderId="123">
      <alignment horizontal="right" vertical="center"/>
    </xf>
    <xf numFmtId="0" fontId="58" fillId="86" borderId="123">
      <alignment horizontal="right" vertical="center"/>
    </xf>
    <xf numFmtId="4" fontId="58" fillId="86" borderId="122">
      <alignment horizontal="right" vertical="center"/>
    </xf>
    <xf numFmtId="0" fontId="58" fillId="86" borderId="122">
      <alignment horizontal="right" vertical="center"/>
    </xf>
    <xf numFmtId="4" fontId="58" fillId="86" borderId="121">
      <alignment horizontal="right" vertical="center"/>
    </xf>
    <xf numFmtId="0" fontId="58" fillId="86" borderId="121">
      <alignment horizontal="right" vertical="center"/>
    </xf>
    <xf numFmtId="4" fontId="58" fillId="86" borderId="121">
      <alignment horizontal="right" vertical="center"/>
    </xf>
    <xf numFmtId="0" fontId="58" fillId="86" borderId="121">
      <alignment horizontal="right" vertical="center"/>
    </xf>
    <xf numFmtId="4" fontId="62" fillId="84" borderId="121">
      <alignment horizontal="right" vertical="center"/>
    </xf>
    <xf numFmtId="0" fontId="62" fillId="84" borderId="121">
      <alignment horizontal="right" vertical="center"/>
    </xf>
    <xf numFmtId="4" fontId="58" fillId="84" borderId="121">
      <alignment horizontal="right" vertical="center"/>
    </xf>
    <xf numFmtId="0" fontId="85" fillId="0" borderId="119" applyNumberFormat="0" applyFill="0" applyAlignment="0" applyProtection="0"/>
    <xf numFmtId="0" fontId="82" fillId="43" borderId="117" applyNumberFormat="0" applyAlignment="0" applyProtection="0"/>
    <xf numFmtId="0" fontId="64" fillId="47" borderId="120" applyNumberFormat="0" applyFont="0" applyAlignment="0" applyProtection="0"/>
    <xf numFmtId="0" fontId="78" fillId="93" borderId="118" applyNumberFormat="0" applyAlignment="0" applyProtection="0"/>
    <xf numFmtId="0" fontId="1" fillId="61" borderId="0" applyNumberFormat="0" applyBorder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68" fillId="43" borderId="118" applyNumberFormat="0" applyAlignment="0" applyProtection="0"/>
    <xf numFmtId="0" fontId="1" fillId="77" borderId="0" applyNumberFormat="0" applyBorder="0" applyAlignment="0" applyProtection="0"/>
    <xf numFmtId="0" fontId="85" fillId="0" borderId="119" applyNumberFormat="0" applyFill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82" fillId="43" borderId="117" applyNumberFormat="0" applyAlignment="0" applyProtection="0"/>
    <xf numFmtId="0" fontId="8" fillId="47" borderId="120" applyNumberFormat="0" applyFont="0" applyAlignment="0" applyProtection="0"/>
    <xf numFmtId="0" fontId="64" fillId="47" borderId="120" applyNumberFormat="0" applyFont="0" applyAlignment="0" applyProtection="0"/>
    <xf numFmtId="0" fontId="1" fillId="61" borderId="0" applyNumberFormat="0" applyBorder="0" applyAlignment="0" applyProtection="0"/>
    <xf numFmtId="0" fontId="1" fillId="80" borderId="0" applyNumberFormat="0" applyBorder="0" applyAlignment="0" applyProtection="0"/>
    <xf numFmtId="0" fontId="58" fillId="86" borderId="121">
      <alignment horizontal="right" vertical="center"/>
    </xf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78" fillId="93" borderId="118" applyNumberFormat="0" applyAlignment="0" applyProtection="0"/>
    <xf numFmtId="0" fontId="1" fillId="69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68" fillId="43" borderId="118" applyNumberFormat="0" applyAlignment="0" applyProtection="0"/>
    <xf numFmtId="217" fontId="134" fillId="0" borderId="90">
      <alignment horizontal="right"/>
    </xf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44" fillId="62" borderId="0" applyNumberFormat="0" applyBorder="0" applyAlignment="0" applyProtection="0"/>
    <xf numFmtId="0" fontId="1" fillId="60" borderId="0" applyNumberFormat="0" applyBorder="0" applyAlignment="0" applyProtection="0"/>
    <xf numFmtId="2" fontId="100" fillId="1" borderId="100" applyNumberFormat="0" applyBorder="0" applyProtection="0">
      <alignment horizontal="left"/>
    </xf>
    <xf numFmtId="0" fontId="60" fillId="85" borderId="121"/>
    <xf numFmtId="0" fontId="23" fillId="43" borderId="117" applyNumberFormat="0" applyAlignment="0" applyProtection="0"/>
    <xf numFmtId="203" fontId="161" fillId="0" borderId="102" applyFill="0"/>
    <xf numFmtId="203" fontId="143" fillId="0" borderId="101" applyFill="0"/>
    <xf numFmtId="217" fontId="134" fillId="84" borderId="90">
      <alignment horizontal="right"/>
    </xf>
    <xf numFmtId="217" fontId="134" fillId="0" borderId="90">
      <alignment horizontal="right"/>
    </xf>
    <xf numFmtId="0" fontId="2" fillId="0" borderId="22" applyNumberFormat="0" applyFill="0" applyAlignment="0" applyProtection="0"/>
    <xf numFmtId="179" fontId="165" fillId="102" borderId="112">
      <alignment horizontal="center" wrapText="1"/>
    </xf>
    <xf numFmtId="179" fontId="165" fillId="102" borderId="112">
      <alignment horizontal="centerContinuous" wrapText="1"/>
    </xf>
    <xf numFmtId="179" fontId="165" fillId="102" borderId="112">
      <alignment horizontal="center" vertical="justify" textRotation="90"/>
    </xf>
    <xf numFmtId="49" fontId="60" fillId="0" borderId="122" applyNumberFormat="0" applyFont="0" applyFill="0" applyBorder="0" applyProtection="0">
      <alignment horizontal="left" vertical="center" indent="5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104" applyNumberFormat="0" applyFill="0" applyAlignment="0" applyProtection="0"/>
    <xf numFmtId="0" fontId="58" fillId="86" borderId="104">
      <alignment horizontal="right" vertical="center"/>
    </xf>
    <xf numFmtId="0" fontId="58" fillId="86" borderId="104">
      <alignment horizontal="right" vertical="center"/>
    </xf>
    <xf numFmtId="0" fontId="60" fillId="0" borderId="107">
      <alignment horizontal="left" vertical="center" wrapText="1" indent="2"/>
    </xf>
    <xf numFmtId="0" fontId="58" fillId="86" borderId="106">
      <alignment horizontal="right" vertical="center"/>
    </xf>
    <xf numFmtId="0" fontId="60" fillId="0" borderId="104">
      <alignment horizontal="right" vertical="center"/>
    </xf>
    <xf numFmtId="0" fontId="62" fillId="84" borderId="104">
      <alignment horizontal="right" vertical="center"/>
    </xf>
    <xf numFmtId="0" fontId="60" fillId="85" borderId="104"/>
    <xf numFmtId="0" fontId="58" fillId="84" borderId="104">
      <alignment horizontal="right" vertical="center"/>
    </xf>
    <xf numFmtId="4" fontId="60" fillId="0" borderId="104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106">
      <alignment horizontal="right" vertical="center"/>
    </xf>
    <xf numFmtId="4" fontId="58" fillId="86" borderId="106">
      <alignment horizontal="right" vertical="center"/>
    </xf>
    <xf numFmtId="0" fontId="60" fillId="86" borderId="107">
      <alignment horizontal="left" vertical="center" wrapText="1" indent="2"/>
    </xf>
    <xf numFmtId="0" fontId="60" fillId="0" borderId="107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76" borderId="0" applyNumberFormat="0" applyBorder="0" applyAlignment="0" applyProtection="0"/>
    <xf numFmtId="192" fontId="8" fillId="28" borderId="121">
      <alignment horizontal="right"/>
      <protection locked="0"/>
    </xf>
    <xf numFmtId="0" fontId="1" fillId="60" borderId="0" applyNumberFormat="0" applyBorder="0" applyAlignment="0" applyProtection="0"/>
    <xf numFmtId="0" fontId="1" fillId="73" borderId="0" applyNumberFormat="0" applyBorder="0" applyAlignment="0" applyProtection="0"/>
    <xf numFmtId="0" fontId="1" fillId="61" borderId="0" applyNumberFormat="0" applyBorder="0" applyAlignment="0" applyProtection="0"/>
    <xf numFmtId="206" fontId="57" fillId="43" borderId="116" applyAlignment="0" applyProtection="0"/>
    <xf numFmtId="179" fontId="144" fillId="0" borderId="116">
      <alignment horizontal="left" vertical="center"/>
    </xf>
    <xf numFmtId="0" fontId="144" fillId="0" borderId="116">
      <alignment horizontal="left" vertical="center"/>
    </xf>
    <xf numFmtId="179" fontId="144" fillId="0" borderId="116">
      <alignment horizontal="left" vertical="center"/>
    </xf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2" fillId="0" borderId="22" applyNumberFormat="0" applyFill="0" applyAlignment="0" applyProtection="0"/>
    <xf numFmtId="0" fontId="44" fillId="62" borderId="0" applyNumberFormat="0" applyBorder="0" applyAlignment="0" applyProtection="0"/>
    <xf numFmtId="0" fontId="30" fillId="0" borderId="0" applyNumberFormat="0" applyFill="0" applyBorder="0" applyAlignment="0" applyProtection="0"/>
    <xf numFmtId="10" fontId="5" fillId="48" borderId="121" applyNumberFormat="0" applyBorder="0" applyAlignment="0" applyProtection="0"/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44" fillId="66" borderId="0" applyNumberFormat="0" applyBorder="0" applyAlignment="0" applyProtection="0"/>
    <xf numFmtId="0" fontId="1" fillId="60" borderId="0" applyNumberFormat="0" applyBorder="0" applyAlignment="0" applyProtection="0"/>
    <xf numFmtId="0" fontId="44" fillId="74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0" fillId="56" borderId="17" applyNumberFormat="0" applyAlignment="0" applyProtection="0"/>
    <xf numFmtId="0" fontId="44" fillId="78" borderId="0" applyNumberFormat="0" applyBorder="0" applyAlignment="0" applyProtection="0"/>
    <xf numFmtId="0" fontId="40" fillId="56" borderId="17" applyNumberFormat="0" applyAlignment="0" applyProtection="0"/>
    <xf numFmtId="0" fontId="1" fillId="72" borderId="0" applyNumberFormat="0" applyBorder="0" applyAlignment="0" applyProtection="0"/>
    <xf numFmtId="0" fontId="1" fillId="68" borderId="0" applyNumberFormat="0" applyBorder="0" applyAlignment="0" applyProtection="0"/>
    <xf numFmtId="0" fontId="1" fillId="80" borderId="0" applyNumberFormat="0" applyBorder="0" applyAlignment="0" applyProtection="0"/>
    <xf numFmtId="0" fontId="1" fillId="65" borderId="0" applyNumberFormat="0" applyBorder="0" applyAlignment="0" applyProtection="0"/>
    <xf numFmtId="0" fontId="44" fillId="62" borderId="0" applyNumberFormat="0" applyBorder="0" applyAlignment="0" applyProtection="0"/>
    <xf numFmtId="0" fontId="1" fillId="7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82" borderId="0" applyNumberFormat="0" applyBorder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1" fillId="73" borderId="0" applyNumberFormat="0" applyBorder="0" applyAlignment="0" applyProtection="0"/>
    <xf numFmtId="0" fontId="44" fillId="70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2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40" fillId="56" borderId="17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179" fontId="131" fillId="47" borderId="125" applyNumberFormat="0" applyFont="0" applyAlignment="0" applyProtection="0"/>
    <xf numFmtId="0" fontId="96" fillId="48" borderId="120" applyNumberFormat="0" applyFont="0" applyAlignment="0" applyProtection="0"/>
    <xf numFmtId="0" fontId="96" fillId="48" borderId="120" applyNumberFormat="0" applyFont="0" applyAlignment="0" applyProtection="0"/>
    <xf numFmtId="0" fontId="96" fillId="48" borderId="120" applyNumberFormat="0" applyFont="0" applyAlignment="0" applyProtection="0"/>
    <xf numFmtId="0" fontId="13" fillId="47" borderId="120" applyNumberFormat="0" applyFont="0" applyAlignment="0" applyProtection="0"/>
    <xf numFmtId="179" fontId="131" fillId="47" borderId="125" applyNumberFormat="0" applyFont="0" applyAlignment="0" applyProtection="0"/>
    <xf numFmtId="179" fontId="131" fillId="47" borderId="125" applyNumberFormat="0" applyFont="0" applyAlignment="0" applyProtection="0"/>
    <xf numFmtId="179" fontId="131" fillId="47" borderId="125" applyNumberFormat="0" applyFont="0" applyAlignment="0" applyProtection="0"/>
    <xf numFmtId="0" fontId="119" fillId="83" borderId="117" applyNumberFormat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217" fontId="134" fillId="0" borderId="104">
      <alignment horizontal="right"/>
    </xf>
    <xf numFmtId="0" fontId="30" fillId="0" borderId="0" applyNumberFormat="0" applyFill="0" applyBorder="0" applyAlignment="0" applyProtection="0"/>
    <xf numFmtId="2" fontId="100" fillId="1" borderId="114" applyNumberFormat="0" applyBorder="0" applyProtection="0">
      <alignment horizontal="left"/>
    </xf>
    <xf numFmtId="203" fontId="161" fillId="0" borderId="116" applyFill="0"/>
    <xf numFmtId="203" fontId="143" fillId="0" borderId="115" applyFill="0"/>
    <xf numFmtId="217" fontId="134" fillId="84" borderId="104">
      <alignment horizontal="right"/>
    </xf>
    <xf numFmtId="217" fontId="134" fillId="0" borderId="104">
      <alignment horizontal="right"/>
    </xf>
    <xf numFmtId="179" fontId="165" fillId="102" borderId="126">
      <alignment horizontal="center" wrapText="1"/>
    </xf>
    <xf numFmtId="179" fontId="165" fillId="102" borderId="126">
      <alignment horizontal="centerContinuous" wrapText="1"/>
    </xf>
    <xf numFmtId="179" fontId="165" fillId="102" borderId="126">
      <alignment horizontal="center" vertical="justify" textRotation="90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121" applyNumberFormat="0" applyFill="0" applyAlignment="0" applyProtection="0"/>
    <xf numFmtId="0" fontId="58" fillId="86" borderId="121">
      <alignment horizontal="right" vertical="center"/>
    </xf>
    <xf numFmtId="0" fontId="58" fillId="86" borderId="121">
      <alignment horizontal="right" vertical="center"/>
    </xf>
    <xf numFmtId="0" fontId="60" fillId="0" borderId="124">
      <alignment horizontal="left" vertical="center" wrapText="1" indent="2"/>
    </xf>
    <xf numFmtId="0" fontId="58" fillId="86" borderId="123">
      <alignment horizontal="right" vertical="center"/>
    </xf>
    <xf numFmtId="0" fontId="60" fillId="0" borderId="121">
      <alignment horizontal="right" vertical="center"/>
    </xf>
    <xf numFmtId="0" fontId="62" fillId="84" borderId="121">
      <alignment horizontal="right" vertical="center"/>
    </xf>
    <xf numFmtId="0" fontId="60" fillId="85" borderId="121"/>
    <xf numFmtId="0" fontId="58" fillId="84" borderId="121">
      <alignment horizontal="right" vertical="center"/>
    </xf>
    <xf numFmtId="4" fontId="60" fillId="0" borderId="121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123">
      <alignment horizontal="right" vertical="center"/>
    </xf>
    <xf numFmtId="4" fontId="58" fillId="86" borderId="123">
      <alignment horizontal="right" vertical="center"/>
    </xf>
    <xf numFmtId="0" fontId="60" fillId="86" borderId="124">
      <alignment horizontal="left" vertical="center" wrapText="1" indent="2"/>
    </xf>
    <xf numFmtId="0" fontId="60" fillId="0" borderId="124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8" fillId="43" borderId="128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67" fillId="43" borderId="128" applyNumberFormat="0" applyAlignment="0" applyProtection="0"/>
    <xf numFmtId="0" fontId="71" fillId="93" borderId="128" applyNumberFormat="0" applyAlignment="0" applyProtection="0"/>
    <xf numFmtId="0" fontId="67" fillId="43" borderId="128" applyNumberFormat="0" applyAlignment="0" applyProtection="0"/>
    <xf numFmtId="0" fontId="78" fillId="93" borderId="128" applyNumberFormat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67" fillId="43" borderId="128" applyNumberFormat="0" applyAlignment="0" applyProtection="0"/>
    <xf numFmtId="0" fontId="68" fillId="43" borderId="128" applyNumberFormat="0" applyAlignment="0" applyProtection="0"/>
    <xf numFmtId="0" fontId="68" fillId="43" borderId="128" applyNumberFormat="0" applyAlignment="0" applyProtection="0"/>
    <xf numFmtId="0" fontId="71" fillId="93" borderId="128" applyNumberFormat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9" fillId="27" borderId="130" applyNumberFormat="0" applyProtection="0">
      <alignment horizontal="left" vertical="top" indent="1"/>
    </xf>
    <xf numFmtId="0" fontId="67" fillId="43" borderId="128" applyNumberFormat="0" applyAlignment="0" applyProtection="0"/>
    <xf numFmtId="0" fontId="68" fillId="4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23" fillId="23" borderId="117" applyNumberFormat="0" applyAlignment="0" applyProtection="0"/>
    <xf numFmtId="0" fontId="71" fillId="93" borderId="128" applyNumberFormat="0" applyAlignment="0" applyProtection="0"/>
    <xf numFmtId="0" fontId="68" fillId="43" borderId="128" applyNumberFormat="0" applyAlignment="0" applyProtection="0"/>
    <xf numFmtId="0" fontId="71" fillId="93" borderId="128" applyNumberFormat="0" applyAlignment="0" applyProtection="0"/>
    <xf numFmtId="0" fontId="67" fillId="43" borderId="128" applyNumberFormat="0" applyAlignment="0" applyProtection="0"/>
    <xf numFmtId="0" fontId="71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67" fillId="43" borderId="128" applyNumberFormat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67" fillId="43" borderId="128" applyNumberFormat="0" applyAlignment="0" applyProtection="0"/>
    <xf numFmtId="0" fontId="67" fillId="43" borderId="128" applyNumberFormat="0" applyAlignment="0" applyProtection="0"/>
    <xf numFmtId="0" fontId="68" fillId="43" borderId="128" applyNumberFormat="0" applyAlignment="0" applyProtection="0"/>
    <xf numFmtId="0" fontId="71" fillId="93" borderId="128" applyNumberFormat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67" fillId="43" borderId="128" applyNumberFormat="0" applyAlignment="0" applyProtection="0"/>
    <xf numFmtId="0" fontId="71" fillId="93" borderId="128" applyNumberFormat="0" applyAlignment="0" applyProtection="0"/>
    <xf numFmtId="0" fontId="67" fillId="43" borderId="128" applyNumberFormat="0" applyAlignment="0" applyProtection="0"/>
    <xf numFmtId="0" fontId="78" fillId="93" borderId="128" applyNumberFormat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67" fillId="43" borderId="128" applyNumberFormat="0" applyAlignment="0" applyProtection="0"/>
    <xf numFmtId="0" fontId="68" fillId="43" borderId="128" applyNumberFormat="0" applyAlignment="0" applyProtection="0"/>
    <xf numFmtId="0" fontId="68" fillId="43" borderId="128" applyNumberFormat="0" applyAlignment="0" applyProtection="0"/>
    <xf numFmtId="0" fontId="71" fillId="93" borderId="128" applyNumberFormat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67" fillId="43" borderId="128" applyNumberFormat="0" applyAlignment="0" applyProtection="0"/>
    <xf numFmtId="0" fontId="68" fillId="4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68" fillId="43" borderId="128" applyNumberFormat="0" applyAlignment="0" applyProtection="0"/>
    <xf numFmtId="0" fontId="71" fillId="93" borderId="128" applyNumberFormat="0" applyAlignment="0" applyProtection="0"/>
    <xf numFmtId="0" fontId="67" fillId="43" borderId="128" applyNumberFormat="0" applyAlignment="0" applyProtection="0"/>
    <xf numFmtId="0" fontId="71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67" fillId="43" borderId="128" applyNumberFormat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67" fillId="43" borderId="128" applyNumberFormat="0" applyAlignment="0" applyProtection="0"/>
    <xf numFmtId="0" fontId="40" fillId="56" borderId="17" applyNumberFormat="0" applyAlignment="0" applyProtection="0"/>
    <xf numFmtId="0" fontId="67" fillId="43" borderId="128" applyNumberFormat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78" fillId="93" borderId="128" applyNumberFormat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78" fillId="93" borderId="128" applyNumberFormat="0" applyAlignment="0" applyProtection="0"/>
    <xf numFmtId="0" fontId="43" fillId="0" borderId="0" applyNumberFormat="0" applyFill="0" applyBorder="0" applyAlignment="0" applyProtection="0"/>
    <xf numFmtId="0" fontId="1" fillId="72" borderId="0" applyNumberFormat="0" applyBorder="0" applyAlignment="0" applyProtection="0"/>
    <xf numFmtId="0" fontId="67" fillId="43" borderId="128" applyNumberFormat="0" applyAlignment="0" applyProtection="0"/>
    <xf numFmtId="0" fontId="44" fillId="62" borderId="0" applyNumberFormat="0" applyBorder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78" fillId="93" borderId="128" applyNumberFormat="0" applyAlignment="0" applyProtection="0"/>
    <xf numFmtId="0" fontId="1" fillId="65" borderId="0" applyNumberFormat="0" applyBorder="0" applyAlignment="0" applyProtection="0"/>
    <xf numFmtId="0" fontId="78" fillId="93" borderId="128" applyNumberFormat="0" applyAlignment="0" applyProtection="0"/>
    <xf numFmtId="0" fontId="67" fillId="43" borderId="128" applyNumberFormat="0" applyAlignment="0" applyProtection="0"/>
    <xf numFmtId="0" fontId="68" fillId="43" borderId="128" applyNumberFormat="0" applyAlignment="0" applyProtection="0"/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0" fontId="67" fillId="43" borderId="128" applyNumberFormat="0" applyAlignment="0" applyProtection="0"/>
    <xf numFmtId="0" fontId="44" fillId="82" borderId="0" applyNumberFormat="0" applyBorder="0" applyAlignment="0" applyProtection="0"/>
    <xf numFmtId="0" fontId="68" fillId="43" borderId="128" applyNumberFormat="0" applyAlignment="0" applyProtection="0"/>
    <xf numFmtId="0" fontId="44" fillId="82" borderId="0" applyNumberFormat="0" applyBorder="0" applyAlignment="0" applyProtection="0"/>
    <xf numFmtId="0" fontId="1" fillId="72" borderId="0" applyNumberFormat="0" applyBorder="0" applyAlignment="0" applyProtection="0"/>
    <xf numFmtId="0" fontId="68" fillId="43" borderId="128" applyNumberFormat="0" applyAlignment="0" applyProtection="0"/>
    <xf numFmtId="0" fontId="71" fillId="93" borderId="128" applyNumberFormat="0" applyAlignment="0" applyProtection="0"/>
    <xf numFmtId="0" fontId="44" fillId="74" borderId="0" applyNumberFormat="0" applyBorder="0" applyAlignment="0" applyProtection="0"/>
    <xf numFmtId="0" fontId="40" fillId="56" borderId="17" applyNumberFormat="0" applyAlignment="0" applyProtection="0"/>
    <xf numFmtId="0" fontId="78" fillId="93" borderId="128" applyNumberFormat="0" applyAlignment="0" applyProtection="0"/>
    <xf numFmtId="0" fontId="44" fillId="78" borderId="0" applyNumberFormat="0" applyBorder="0" applyAlignment="0" applyProtection="0"/>
    <xf numFmtId="0" fontId="40" fillId="56" borderId="17" applyNumberFormat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71" fillId="93" borderId="128" applyNumberFormat="0" applyAlignment="0" applyProtection="0"/>
    <xf numFmtId="0" fontId="1" fillId="69" borderId="0" applyNumberFormat="0" applyBorder="0" applyAlignment="0" applyProtection="0"/>
    <xf numFmtId="0" fontId="67" fillId="43" borderId="128" applyNumberFormat="0" applyAlignment="0" applyProtection="0"/>
    <xf numFmtId="0" fontId="68" fillId="43" borderId="128" applyNumberFormat="0" applyAlignment="0" applyProtection="0"/>
    <xf numFmtId="0" fontId="67" fillId="43" borderId="128" applyNumberFormat="0" applyAlignment="0" applyProtection="0"/>
    <xf numFmtId="0" fontId="68" fillId="43" borderId="128" applyNumberFormat="0" applyAlignment="0" applyProtection="0"/>
    <xf numFmtId="0" fontId="1" fillId="68" borderId="0" applyNumberFormat="0" applyBorder="0" applyAlignment="0" applyProtection="0"/>
    <xf numFmtId="0" fontId="68" fillId="43" borderId="128" applyNumberFormat="0" applyAlignment="0" applyProtection="0"/>
    <xf numFmtId="0" fontId="67" fillId="43" borderId="128" applyNumberFormat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44" fillId="70" borderId="0" applyNumberFormat="0" applyBorder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1" fillId="69" borderId="0" applyNumberFormat="0" applyBorder="0" applyAlignment="0" applyProtection="0"/>
    <xf numFmtId="0" fontId="78" fillId="93" borderId="128" applyNumberFormat="0" applyAlignment="0" applyProtection="0"/>
    <xf numFmtId="0" fontId="78" fillId="93" borderId="128" applyNumberFormat="0" applyAlignment="0" applyProtection="0"/>
    <xf numFmtId="0" fontId="67" fillId="43" borderId="128" applyNumberFormat="0" applyAlignment="0" applyProtection="0"/>
    <xf numFmtId="0" fontId="30" fillId="0" borderId="0" applyNumberFormat="0" applyFill="0" applyBorder="0" applyAlignment="0" applyProtection="0"/>
    <xf numFmtId="0" fontId="68" fillId="43" borderId="128" applyNumberFormat="0" applyAlignment="0" applyProtection="0"/>
    <xf numFmtId="0" fontId="68" fillId="43" borderId="128" applyNumberFormat="0" applyAlignment="0" applyProtection="0"/>
    <xf numFmtId="0" fontId="1" fillId="77" borderId="0" applyNumberFormat="0" applyBorder="0" applyAlignment="0" applyProtection="0"/>
    <xf numFmtId="0" fontId="44" fillId="74" borderId="0" applyNumberFormat="0" applyBorder="0" applyAlignment="0" applyProtection="0"/>
    <xf numFmtId="0" fontId="67" fillId="43" borderId="128" applyNumberFormat="0" applyAlignment="0" applyProtection="0"/>
    <xf numFmtId="0" fontId="68" fillId="43" borderId="128" applyNumberFormat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78" fillId="93" borderId="128" applyNumberFormat="0" applyAlignment="0" applyProtection="0"/>
    <xf numFmtId="0" fontId="68" fillId="43" borderId="128" applyNumberFormat="0" applyAlignment="0" applyProtection="0"/>
    <xf numFmtId="0" fontId="67" fillId="43" borderId="128" applyNumberFormat="0" applyAlignment="0" applyProtection="0"/>
    <xf numFmtId="0" fontId="1" fillId="60" borderId="0" applyNumberFormat="0" applyBorder="0" applyAlignment="0" applyProtection="0"/>
    <xf numFmtId="0" fontId="71" fillId="93" borderId="128" applyNumberFormat="0" applyAlignment="0" applyProtection="0"/>
    <xf numFmtId="0" fontId="78" fillId="93" borderId="128" applyNumberFormat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78" fillId="93" borderId="128" applyNumberFormat="0" applyAlignment="0" applyProtection="0"/>
    <xf numFmtId="0" fontId="78" fillId="93" borderId="128" applyNumberFormat="0" applyAlignment="0" applyProtection="0"/>
    <xf numFmtId="0" fontId="1" fillId="73" borderId="0" applyNumberFormat="0" applyBorder="0" applyAlignment="0" applyProtection="0"/>
    <xf numFmtId="0" fontId="71" fillId="93" borderId="128" applyNumberFormat="0" applyAlignment="0" applyProtection="0"/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2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44" fillId="62" borderId="0" applyNumberFormat="0" applyBorder="0" applyAlignment="0" applyProtection="0"/>
    <xf numFmtId="0" fontId="68" fillId="43" borderId="128" applyNumberFormat="0" applyAlignment="0" applyProtection="0"/>
    <xf numFmtId="0" fontId="2" fillId="0" borderId="22" applyNumberFormat="0" applyFill="0" applyAlignment="0" applyProtection="0"/>
    <xf numFmtId="0" fontId="68" fillId="43" borderId="128" applyNumberFormat="0" applyAlignment="0" applyProtection="0"/>
    <xf numFmtId="0" fontId="67" fillId="43" borderId="128" applyNumberFormat="0" applyAlignment="0" applyProtection="0"/>
    <xf numFmtId="0" fontId="68" fillId="43" borderId="128" applyNumberFormat="0" applyAlignment="0" applyProtection="0"/>
    <xf numFmtId="0" fontId="1" fillId="77" borderId="0" applyNumberFormat="0" applyBorder="0" applyAlignment="0" applyProtection="0"/>
    <xf numFmtId="0" fontId="71" fillId="93" borderId="128" applyNumberFormat="0" applyAlignment="0" applyProtection="0"/>
    <xf numFmtId="0" fontId="68" fillId="43" borderId="128" applyNumberFormat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68" fillId="43" borderId="128" applyNumberFormat="0" applyAlignment="0" applyProtection="0"/>
    <xf numFmtId="0" fontId="1" fillId="69" borderId="0" applyNumberFormat="0" applyBorder="0" applyAlignment="0" applyProtection="0"/>
    <xf numFmtId="0" fontId="68" fillId="43" borderId="128" applyNumberFormat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4" fillId="74" borderId="0" applyNumberFormat="0" applyBorder="0" applyAlignment="0" applyProtection="0"/>
    <xf numFmtId="0" fontId="1" fillId="64" borderId="0" applyNumberFormat="0" applyBorder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68" fillId="43" borderId="128" applyNumberFormat="0" applyAlignment="0" applyProtection="0"/>
    <xf numFmtId="0" fontId="71" fillId="93" borderId="128" applyNumberFormat="0" applyAlignment="0" applyProtection="0"/>
    <xf numFmtId="0" fontId="44" fillId="78" borderId="0" applyNumberFormat="0" applyBorder="0" applyAlignment="0" applyProtection="0"/>
    <xf numFmtId="0" fontId="67" fillId="43" borderId="128" applyNumberFormat="0" applyAlignment="0" applyProtection="0"/>
    <xf numFmtId="0" fontId="78" fillId="93" borderId="128" applyNumberFormat="0" applyAlignment="0" applyProtection="0"/>
    <xf numFmtId="0" fontId="1" fillId="65" borderId="0" applyNumberFormat="0" applyBorder="0" applyAlignment="0" applyProtection="0"/>
    <xf numFmtId="0" fontId="68" fillId="43" borderId="128" applyNumberFormat="0" applyAlignment="0" applyProtection="0"/>
    <xf numFmtId="0" fontId="44" fillId="70" borderId="0" applyNumberFormat="0" applyBorder="0" applyAlignment="0" applyProtection="0"/>
    <xf numFmtId="0" fontId="68" fillId="43" borderId="128" applyNumberFormat="0" applyAlignment="0" applyProtection="0"/>
    <xf numFmtId="0" fontId="67" fillId="43" borderId="128" applyNumberFormat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71" fillId="93" borderId="128" applyNumberFormat="0" applyAlignment="0" applyProtection="0"/>
    <xf numFmtId="0" fontId="71" fillId="93" borderId="128" applyNumberFormat="0" applyAlignment="0" applyProtection="0"/>
    <xf numFmtId="0" fontId="71" fillId="93" borderId="128" applyNumberFormat="0" applyAlignment="0" applyProtection="0"/>
    <xf numFmtId="0" fontId="68" fillId="43" borderId="128" applyNumberFormat="0" applyAlignment="0" applyProtection="0"/>
    <xf numFmtId="0" fontId="78" fillId="93" borderId="128" applyNumberFormat="0" applyAlignment="0" applyProtection="0"/>
    <xf numFmtId="0" fontId="67" fillId="43" borderId="128" applyNumberFormat="0" applyAlignment="0" applyProtection="0"/>
    <xf numFmtId="0" fontId="78" fillId="93" borderId="128" applyNumberFormat="0" applyAlignment="0" applyProtection="0"/>
    <xf numFmtId="0" fontId="71" fillId="93" borderId="128" applyNumberFormat="0" applyAlignment="0" applyProtection="0"/>
    <xf numFmtId="0" fontId="67" fillId="43" borderId="128" applyNumberFormat="0" applyAlignment="0" applyProtection="0"/>
    <xf numFmtId="0" fontId="99" fillId="83" borderId="128" applyNumberFormat="0" applyAlignment="0" applyProtection="0"/>
    <xf numFmtId="0" fontId="99" fillId="83" borderId="128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6" fillId="86" borderId="128" applyNumberFormat="0" applyAlignment="0" applyProtection="0"/>
    <xf numFmtId="0" fontId="116" fillId="86" borderId="128" applyNumberFormat="0" applyAlignment="0" applyProtection="0"/>
    <xf numFmtId="0" fontId="17" fillId="0" borderId="132" applyNumberFormat="0" applyFill="0" applyAlignment="0" applyProtection="0"/>
    <xf numFmtId="0" fontId="7" fillId="41" borderId="130" applyNumberFormat="0" applyProtection="0">
      <alignment horizontal="left" vertical="top" indent="1"/>
    </xf>
    <xf numFmtId="0" fontId="7" fillId="47" borderId="130" applyNumberFormat="0" applyProtection="0">
      <alignment horizontal="left" vertical="top" indent="1"/>
    </xf>
    <xf numFmtId="4" fontId="7" fillId="43" borderId="130" applyNumberFormat="0" applyProtection="0">
      <alignment horizontal="left" vertical="center" indent="1"/>
    </xf>
    <xf numFmtId="4" fontId="7" fillId="47" borderId="130" applyNumberFormat="0" applyProtection="0">
      <alignment vertical="center"/>
    </xf>
    <xf numFmtId="0" fontId="6" fillId="40" borderId="131" applyBorder="0"/>
    <xf numFmtId="0" fontId="5" fillId="42" borderId="130" applyNumberFormat="0" applyProtection="0">
      <alignment horizontal="left" vertical="top" indent="1"/>
    </xf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18" fillId="0" borderId="0" applyFont="0" applyFill="0" applyBorder="0" applyAlignment="0" applyProtection="0">
      <alignment vertical="top"/>
    </xf>
    <xf numFmtId="168" fontId="13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3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18" fillId="0" borderId="0">
      <alignment vertical="top"/>
    </xf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top"/>
    </xf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>
      <alignment vertical="top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123" borderId="0">
      <protection locked="0"/>
    </xf>
    <xf numFmtId="168" fontId="5" fillId="0" borderId="0" applyFont="0" applyFill="0" applyBorder="0" applyAlignment="0" applyProtection="0"/>
    <xf numFmtId="0" fontId="5" fillId="45" borderId="130" applyNumberFormat="0" applyProtection="0">
      <alignment horizontal="left" vertical="top" indent="1"/>
    </xf>
    <xf numFmtId="0" fontId="5" fillId="41" borderId="130" applyNumberFormat="0" applyProtection="0">
      <alignment horizontal="left" vertical="top" indent="1"/>
    </xf>
    <xf numFmtId="0" fontId="5" fillId="40" borderId="130" applyNumberFormat="0" applyProtection="0">
      <alignment horizontal="left" vertical="top" indent="1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7" fillId="54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29" fillId="0" borderId="0"/>
    <xf numFmtId="0" fontId="58" fillId="86" borderId="147">
      <alignment horizontal="right" vertical="center"/>
    </xf>
    <xf numFmtId="0" fontId="85" fillId="0" borderId="145" applyNumberFormat="0" applyFill="0" applyAlignment="0" applyProtection="0"/>
    <xf numFmtId="0" fontId="44" fillId="7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43" borderId="143" applyNumberFormat="0" applyAlignment="0" applyProtection="0"/>
    <xf numFmtId="0" fontId="39" fillId="56" borderId="18" applyNumberFormat="0" applyAlignment="0" applyProtection="0"/>
    <xf numFmtId="4" fontId="60" fillId="85" borderId="147"/>
    <xf numFmtId="0" fontId="39" fillId="56" borderId="18" applyNumberFormat="0" applyAlignment="0" applyProtection="0"/>
    <xf numFmtId="0" fontId="2" fillId="0" borderId="22" applyNumberFormat="0" applyFill="0" applyAlignment="0" applyProtection="0"/>
    <xf numFmtId="168" fontId="1" fillId="0" borderId="0" applyFont="0" applyFill="0" applyBorder="0" applyAlignment="0" applyProtection="0"/>
    <xf numFmtId="4" fontId="58" fillId="84" borderId="147">
      <alignment horizontal="right" vertical="center"/>
    </xf>
    <xf numFmtId="0" fontId="1" fillId="77" borderId="0" applyNumberFormat="0" applyBorder="0" applyAlignment="0" applyProtection="0"/>
    <xf numFmtId="0" fontId="8" fillId="136" borderId="134" applyNumberFormat="0" applyAlignment="0" applyProtection="0"/>
    <xf numFmtId="0" fontId="178" fillId="137" borderId="135" applyNumberFormat="0" applyProtection="0">
      <alignment vertical="center"/>
    </xf>
    <xf numFmtId="0" fontId="60" fillId="0" borderId="147">
      <alignment horizontal="right" vertical="center"/>
    </xf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8" fillId="138" borderId="17" applyNumberFormat="0" applyBorder="0" applyAlignment="0" applyProtection="0"/>
    <xf numFmtId="0" fontId="8" fillId="139" borderId="0">
      <alignment vertical="center"/>
    </xf>
    <xf numFmtId="0" fontId="8" fillId="140" borderId="136" applyNumberFormat="0" applyAlignment="0" applyProtection="0"/>
    <xf numFmtId="0" fontId="29" fillId="58" borderId="21" applyNumberFormat="0" applyFont="0" applyAlignment="0" applyProtection="0"/>
    <xf numFmtId="0" fontId="181" fillId="141" borderId="137" applyNumberFormat="0" applyAlignment="0" applyProtection="0"/>
    <xf numFmtId="0" fontId="8" fillId="142" borderId="138" applyNumberFormat="0" applyProtection="0">
      <alignment vertical="center"/>
    </xf>
    <xf numFmtId="0" fontId="181" fillId="143" borderId="0" applyNumberFormat="0" applyBorder="0" applyAlignment="0" applyProtection="0"/>
    <xf numFmtId="0" fontId="44" fillId="78" borderId="0" applyNumberFormat="0" applyBorder="0" applyAlignment="0" applyProtection="0"/>
    <xf numFmtId="0" fontId="2" fillId="0" borderId="22" applyNumberFormat="0" applyFill="0" applyAlignment="0" applyProtection="0"/>
    <xf numFmtId="0" fontId="1" fillId="73" borderId="0" applyNumberFormat="0" applyBorder="0" applyAlignment="0" applyProtection="0"/>
    <xf numFmtId="4" fontId="58" fillId="84" borderId="147">
      <alignment horizontal="right" vertical="center"/>
    </xf>
    <xf numFmtId="0" fontId="71" fillId="93" borderId="144" applyNumberFormat="0" applyAlignment="0" applyProtection="0"/>
    <xf numFmtId="0" fontId="78" fillId="93" borderId="144" applyNumberFormat="0" applyAlignment="0" applyProtection="0"/>
    <xf numFmtId="0" fontId="68" fillId="43" borderId="144" applyNumberFormat="0" applyAlignment="0" applyProtection="0"/>
    <xf numFmtId="4" fontId="58" fillId="84" borderId="147">
      <alignment horizontal="right" vertical="center"/>
    </xf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68" fillId="43" borderId="144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8" fillId="43" borderId="144" applyNumberFormat="0" applyAlignment="0" applyProtection="0"/>
    <xf numFmtId="0" fontId="58" fillId="84" borderId="147">
      <alignment horizontal="right" vertical="center"/>
    </xf>
    <xf numFmtId="0" fontId="1" fillId="76" borderId="0" applyNumberFormat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44" fillId="70" borderId="0" applyNumberFormat="0" applyBorder="0" applyAlignment="0" applyProtection="0"/>
    <xf numFmtId="4" fontId="60" fillId="0" borderId="147">
      <alignment horizontal="right" vertical="center"/>
    </xf>
    <xf numFmtId="0" fontId="60" fillId="0" borderId="147" applyNumberFormat="0" applyFill="0" applyAlignment="0" applyProtection="0"/>
    <xf numFmtId="0" fontId="1" fillId="80" borderId="0" applyNumberFormat="0" applyBorder="0" applyAlignment="0" applyProtection="0"/>
    <xf numFmtId="0" fontId="78" fillId="93" borderId="144" applyNumberFormat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44" fillId="74" borderId="0" applyNumberFormat="0" applyBorder="0" applyAlignment="0" applyProtection="0"/>
    <xf numFmtId="0" fontId="71" fillId="93" borderId="144" applyNumberFormat="0" applyAlignment="0" applyProtection="0"/>
    <xf numFmtId="0" fontId="44" fillId="78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4" fontId="58" fillId="84" borderId="147">
      <alignment horizontal="right" vertical="center"/>
    </xf>
    <xf numFmtId="0" fontId="68" fillId="43" borderId="144" applyNumberFormat="0" applyAlignment="0" applyProtection="0"/>
    <xf numFmtId="0" fontId="78" fillId="93" borderId="144" applyNumberFormat="0" applyAlignment="0" applyProtection="0"/>
    <xf numFmtId="0" fontId="43" fillId="0" borderId="0" applyNumberFormat="0" applyFill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71" fillId="93" borderId="144" applyNumberFormat="0" applyAlignment="0" applyProtection="0"/>
    <xf numFmtId="168" fontId="13" fillId="0" borderId="0" applyFont="0" applyFill="0" applyBorder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168" fontId="13" fillId="0" borderId="0" applyFont="0" applyFill="0" applyBorder="0" applyAlignment="0" applyProtection="0"/>
    <xf numFmtId="0" fontId="44" fillId="70" borderId="0" applyNumberFormat="0" applyBorder="0" applyAlignment="0" applyProtection="0"/>
    <xf numFmtId="0" fontId="17" fillId="0" borderId="145" applyNumberFormat="0" applyFill="0" applyAlignment="0" applyProtection="0"/>
    <xf numFmtId="0" fontId="44" fillId="82" borderId="0" applyNumberFormat="0" applyBorder="0" applyAlignment="0" applyProtection="0"/>
    <xf numFmtId="0" fontId="85" fillId="0" borderId="145" applyNumberFormat="0" applyFill="0" applyAlignment="0" applyProtection="0"/>
    <xf numFmtId="4" fontId="60" fillId="0" borderId="147" applyFill="0" applyBorder="0" applyProtection="0">
      <alignment horizontal="right" vertical="center"/>
    </xf>
    <xf numFmtId="4" fontId="60" fillId="0" borderId="147" applyFill="0" applyBorder="0" applyProtection="0">
      <alignment horizontal="right" vertical="center"/>
    </xf>
    <xf numFmtId="0" fontId="44" fillId="74" borderId="0" applyNumberFormat="0" applyBorder="0" applyAlignment="0" applyProtection="0"/>
    <xf numFmtId="0" fontId="60" fillId="85" borderId="147"/>
    <xf numFmtId="0" fontId="1" fillId="73" borderId="0" applyNumberFormat="0" applyBorder="0" applyAlignment="0" applyProtection="0"/>
    <xf numFmtId="0" fontId="39" fillId="56" borderId="18" applyNumberFormat="0" applyAlignment="0" applyProtection="0"/>
    <xf numFmtId="0" fontId="60" fillId="85" borderId="147"/>
    <xf numFmtId="49" fontId="60" fillId="0" borderId="147" applyNumberFormat="0" applyFont="0" applyFill="0" applyBorder="0" applyProtection="0">
      <alignment horizontal="left" vertical="center" indent="2"/>
    </xf>
    <xf numFmtId="0" fontId="85" fillId="0" borderId="145" applyNumberFormat="0" applyFill="0" applyAlignment="0" applyProtection="0"/>
    <xf numFmtId="0" fontId="44" fillId="62" borderId="0" applyNumberFormat="0" applyBorder="0" applyAlignment="0" applyProtection="0"/>
    <xf numFmtId="0" fontId="60" fillId="85" borderId="147"/>
    <xf numFmtId="0" fontId="1" fillId="64" borderId="0" applyNumberFormat="0" applyBorder="0" applyAlignment="0" applyProtection="0"/>
    <xf numFmtId="179" fontId="131" fillId="47" borderId="151" applyNumberFormat="0" applyFont="0" applyAlignment="0" applyProtection="0"/>
    <xf numFmtId="0" fontId="1" fillId="64" borderId="0" applyNumberFormat="0" applyBorder="0" applyAlignment="0" applyProtection="0"/>
    <xf numFmtId="0" fontId="60" fillId="0" borderId="147" applyNumberFormat="0" applyFill="0" applyAlignment="0" applyProtection="0"/>
    <xf numFmtId="0" fontId="1" fillId="76" borderId="0" applyNumberFormat="0" applyBorder="0" applyAlignment="0" applyProtection="0"/>
    <xf numFmtId="0" fontId="58" fillId="84" borderId="147">
      <alignment horizontal="right" vertical="center"/>
    </xf>
    <xf numFmtId="0" fontId="64" fillId="47" borderId="146" applyNumberFormat="0" applyFont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68" fillId="43" borderId="144" applyNumberFormat="0" applyAlignment="0" applyProtection="0"/>
    <xf numFmtId="0" fontId="23" fillId="43" borderId="143" applyNumberFormat="0" applyAlignment="0" applyProtection="0"/>
    <xf numFmtId="0" fontId="43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44" fillId="66" borderId="0" applyNumberFormat="0" applyBorder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23" fillId="43" borderId="143" applyNumberFormat="0" applyAlignment="0" applyProtection="0"/>
    <xf numFmtId="0" fontId="60" fillId="0" borderId="150">
      <alignment horizontal="left" vertical="center" wrapText="1" indent="2"/>
    </xf>
    <xf numFmtId="0" fontId="68" fillId="43" borderId="144" applyNumberFormat="0" applyAlignment="0" applyProtection="0"/>
    <xf numFmtId="0" fontId="1" fillId="60" borderId="0" applyNumberFormat="0" applyBorder="0" applyAlignment="0" applyProtection="0"/>
    <xf numFmtId="4" fontId="58" fillId="86" borderId="147">
      <alignment horizontal="right" vertical="center"/>
    </xf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40" fillId="56" borderId="17" applyNumberFormat="0" applyAlignment="0" applyProtection="0"/>
    <xf numFmtId="0" fontId="78" fillId="93" borderId="144" applyNumberFormat="0" applyAlignment="0" applyProtection="0"/>
    <xf numFmtId="4" fontId="58" fillId="86" borderId="148">
      <alignment horizontal="right" vertical="center"/>
    </xf>
    <xf numFmtId="4" fontId="60" fillId="0" borderId="147" applyFill="0" applyBorder="0" applyProtection="0">
      <alignment horizontal="right" vertical="center"/>
    </xf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44" fillId="82" borderId="0" applyNumberFormat="0" applyBorder="0" applyAlignment="0" applyProtection="0"/>
    <xf numFmtId="0" fontId="1" fillId="64" borderId="0" applyNumberFormat="0" applyBorder="0" applyAlignment="0" applyProtection="0"/>
    <xf numFmtId="0" fontId="71" fillId="93" borderId="144" applyNumberFormat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60" fillId="0" borderId="147" applyNumberFormat="0" applyFill="0" applyAlignment="0" applyProtection="0"/>
    <xf numFmtId="4" fontId="60" fillId="0" borderId="147" applyFill="0" applyBorder="0" applyProtection="0">
      <alignment horizontal="right" vertical="center"/>
    </xf>
    <xf numFmtId="4" fontId="62" fillId="84" borderId="147">
      <alignment horizontal="right" vertical="center"/>
    </xf>
    <xf numFmtId="0" fontId="44" fillId="70" borderId="0" applyNumberFormat="0" applyBorder="0" applyAlignment="0" applyProtection="0"/>
    <xf numFmtId="0" fontId="23" fillId="43" borderId="143" applyNumberFormat="0" applyAlignment="0" applyProtection="0"/>
    <xf numFmtId="0" fontId="78" fillId="93" borderId="144" applyNumberFormat="0" applyAlignment="0" applyProtection="0"/>
    <xf numFmtId="0" fontId="1" fillId="77" borderId="0" applyNumberFormat="0" applyBorder="0" applyAlignment="0" applyProtection="0"/>
    <xf numFmtId="0" fontId="71" fillId="93" borderId="144" applyNumberFormat="0" applyAlignment="0" applyProtection="0"/>
    <xf numFmtId="0" fontId="60" fillId="0" borderId="150">
      <alignment horizontal="left" vertical="center" wrapText="1" indent="2"/>
    </xf>
    <xf numFmtId="0" fontId="1" fillId="65" borderId="0" applyNumberFormat="0" applyBorder="0" applyAlignment="0" applyProtection="0"/>
    <xf numFmtId="0" fontId="67" fillId="43" borderId="144" applyNumberFormat="0" applyAlignment="0" applyProtection="0"/>
    <xf numFmtId="0" fontId="58" fillId="86" borderId="147">
      <alignment horizontal="right" vertical="center"/>
    </xf>
    <xf numFmtId="4" fontId="60" fillId="0" borderId="147" applyFill="0" applyBorder="0" applyProtection="0">
      <alignment horizontal="right" vertical="center"/>
    </xf>
    <xf numFmtId="0" fontId="30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60" fillId="86" borderId="150">
      <alignment horizontal="left" vertical="center" wrapText="1" indent="2"/>
    </xf>
    <xf numFmtId="4" fontId="60" fillId="0" borderId="147">
      <alignment horizontal="right" vertical="center"/>
    </xf>
    <xf numFmtId="0" fontId="82" fillId="43" borderId="143" applyNumberFormat="0" applyAlignment="0" applyProtection="0"/>
    <xf numFmtId="4" fontId="58" fillId="86" borderId="147">
      <alignment horizontal="right" vertical="center"/>
    </xf>
    <xf numFmtId="0" fontId="30" fillId="0" borderId="0" applyNumberFormat="0" applyFill="0" applyBorder="0" applyAlignment="0" applyProtection="0"/>
    <xf numFmtId="0" fontId="85" fillId="0" borderId="145" applyNumberFormat="0" applyFill="0" applyAlignment="0" applyProtection="0"/>
    <xf numFmtId="0" fontId="2" fillId="0" borderId="22" applyNumberFormat="0" applyFill="0" applyAlignment="0" applyProtection="0"/>
    <xf numFmtId="0" fontId="82" fillId="43" borderId="143" applyNumberFormat="0" applyAlignment="0" applyProtection="0"/>
    <xf numFmtId="0" fontId="60" fillId="0" borderId="147" applyNumberFormat="0" applyFill="0" applyAlignment="0" applyProtection="0"/>
    <xf numFmtId="0" fontId="78" fillId="93" borderId="144" applyNumberFormat="0" applyAlignment="0" applyProtection="0"/>
    <xf numFmtId="0" fontId="60" fillId="86" borderId="150">
      <alignment horizontal="left" vertical="center" wrapText="1" indent="2"/>
    </xf>
    <xf numFmtId="0" fontId="60" fillId="0" borderId="147">
      <alignment horizontal="right" vertical="center"/>
    </xf>
    <xf numFmtId="0" fontId="64" fillId="47" borderId="146" applyNumberFormat="0" applyFont="0" applyAlignment="0" applyProtection="0"/>
    <xf numFmtId="0" fontId="60" fillId="0" borderId="147" applyNumberFormat="0" applyFill="0" applyAlignment="0" applyProtection="0"/>
    <xf numFmtId="0" fontId="44" fillId="74" borderId="0" applyNumberFormat="0" applyBorder="0" applyAlignment="0" applyProtection="0"/>
    <xf numFmtId="0" fontId="58" fillId="86" borderId="147">
      <alignment horizontal="right" vertical="center"/>
    </xf>
    <xf numFmtId="0" fontId="85" fillId="0" borderId="145" applyNumberFormat="0" applyFill="0" applyAlignment="0" applyProtection="0"/>
    <xf numFmtId="0" fontId="68" fillId="43" borderId="144" applyNumberFormat="0" applyAlignment="0" applyProtection="0"/>
    <xf numFmtId="4" fontId="58" fillId="84" borderId="147">
      <alignment horizontal="right" vertical="center"/>
    </xf>
    <xf numFmtId="0" fontId="40" fillId="56" borderId="17" applyNumberFormat="0" applyAlignment="0" applyProtection="0"/>
    <xf numFmtId="0" fontId="1" fillId="60" borderId="0" applyNumberFormat="0" applyBorder="0" applyAlignment="0" applyProtection="0"/>
    <xf numFmtId="0" fontId="82" fillId="43" borderId="143" applyNumberFormat="0" applyAlignment="0" applyProtection="0"/>
    <xf numFmtId="0" fontId="62" fillId="84" borderId="147">
      <alignment horizontal="right" vertical="center"/>
    </xf>
    <xf numFmtId="0" fontId="58" fillId="86" borderId="149">
      <alignment horizontal="right" vertical="center"/>
    </xf>
    <xf numFmtId="0" fontId="13" fillId="47" borderId="146" applyNumberFormat="0" applyFont="0" applyAlignment="0" applyProtection="0"/>
    <xf numFmtId="4" fontId="60" fillId="85" borderId="147"/>
    <xf numFmtId="4" fontId="62" fillId="84" borderId="147">
      <alignment horizontal="right" vertical="center"/>
    </xf>
    <xf numFmtId="0" fontId="1" fillId="73" borderId="0" applyNumberFormat="0" applyBorder="0" applyAlignment="0" applyProtection="0"/>
    <xf numFmtId="0" fontId="67" fillId="43" borderId="144" applyNumberFormat="0" applyAlignment="0" applyProtection="0"/>
    <xf numFmtId="0" fontId="1" fillId="72" borderId="0" applyNumberFormat="0" applyBorder="0" applyAlignment="0" applyProtection="0"/>
    <xf numFmtId="0" fontId="1" fillId="61" borderId="0" applyNumberFormat="0" applyBorder="0" applyAlignment="0" applyProtection="0"/>
    <xf numFmtId="4" fontId="58" fillId="86" borderId="147">
      <alignment horizontal="right" vertical="center"/>
    </xf>
    <xf numFmtId="0" fontId="58" fillId="86" borderId="147">
      <alignment horizontal="right" vertical="center"/>
    </xf>
    <xf numFmtId="0" fontId="30" fillId="0" borderId="0" applyNumberFormat="0" applyFill="0" applyBorder="0" applyAlignment="0" applyProtection="0"/>
    <xf numFmtId="0" fontId="85" fillId="0" borderId="145" applyNumberFormat="0" applyFill="0" applyAlignment="0" applyProtection="0"/>
    <xf numFmtId="4" fontId="58" fillId="86" borderId="147">
      <alignment horizontal="right" vertical="center"/>
    </xf>
    <xf numFmtId="0" fontId="1" fillId="8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60" fillId="86" borderId="150">
      <alignment horizontal="left" vertical="center" wrapText="1" indent="2"/>
    </xf>
    <xf numFmtId="0" fontId="1" fillId="73" borderId="0" applyNumberFormat="0" applyBorder="0" applyAlignment="0" applyProtection="0"/>
    <xf numFmtId="0" fontId="82" fillId="43" borderId="143" applyNumberFormat="0" applyAlignment="0" applyProtection="0"/>
    <xf numFmtId="4" fontId="58" fillId="86" borderId="147">
      <alignment horizontal="right" vertical="center"/>
    </xf>
    <xf numFmtId="0" fontId="64" fillId="47" borderId="146" applyNumberFormat="0" applyFont="0" applyAlignment="0" applyProtection="0"/>
    <xf numFmtId="0" fontId="39" fillId="56" borderId="18" applyNumberFormat="0" applyAlignment="0" applyProtection="0"/>
    <xf numFmtId="4" fontId="58" fillId="86" borderId="147">
      <alignment horizontal="right" vertical="center"/>
    </xf>
    <xf numFmtId="4" fontId="58" fillId="84" borderId="147">
      <alignment horizontal="right" vertical="center"/>
    </xf>
    <xf numFmtId="0" fontId="62" fillId="84" borderId="147">
      <alignment horizontal="right" vertical="center"/>
    </xf>
    <xf numFmtId="0" fontId="1" fillId="73" borderId="0" applyNumberFormat="0" applyBorder="0" applyAlignment="0" applyProtection="0"/>
    <xf numFmtId="0" fontId="67" fillId="43" borderId="144" applyNumberFormat="0" applyAlignment="0" applyProtection="0"/>
    <xf numFmtId="0" fontId="1" fillId="64" borderId="0" applyNumberFormat="0" applyBorder="0" applyAlignment="0" applyProtection="0"/>
    <xf numFmtId="0" fontId="44" fillId="74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58" fillId="86" borderId="148">
      <alignment horizontal="right" vertical="center"/>
    </xf>
    <xf numFmtId="4" fontId="58" fillId="86" borderId="147">
      <alignment horizontal="right" vertical="center"/>
    </xf>
    <xf numFmtId="0" fontId="67" fillId="43" borderId="144" applyNumberFormat="0" applyAlignment="0" applyProtection="0"/>
    <xf numFmtId="0" fontId="85" fillId="0" borderId="145" applyNumberFormat="0" applyFill="0" applyAlignment="0" applyProtection="0"/>
    <xf numFmtId="4" fontId="58" fillId="84" borderId="147">
      <alignment horizontal="right" vertical="center"/>
    </xf>
    <xf numFmtId="4" fontId="60" fillId="0" borderId="147" applyFill="0" applyBorder="0" applyProtection="0">
      <alignment horizontal="right" vertical="center"/>
    </xf>
    <xf numFmtId="176" fontId="60" fillId="99" borderId="147" applyNumberFormat="0" applyFont="0" applyBorder="0" applyAlignment="0" applyProtection="0">
      <alignment horizontal="right" vertical="center"/>
    </xf>
    <xf numFmtId="0" fontId="67" fillId="43" borderId="144" applyNumberFormat="0" applyAlignment="0" applyProtection="0"/>
    <xf numFmtId="0" fontId="64" fillId="47" borderId="146" applyNumberFormat="0" applyFont="0" applyAlignment="0" applyProtection="0"/>
    <xf numFmtId="0" fontId="82" fillId="43" borderId="143" applyNumberFormat="0" applyAlignment="0" applyProtection="0"/>
    <xf numFmtId="0" fontId="17" fillId="0" borderId="145" applyNumberFormat="0" applyFill="0" applyAlignment="0" applyProtection="0"/>
    <xf numFmtId="0" fontId="78" fillId="93" borderId="144" applyNumberFormat="0" applyAlignment="0" applyProtection="0"/>
    <xf numFmtId="4" fontId="62" fillId="84" borderId="147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0" fontId="1" fillId="64" borderId="0" applyNumberFormat="0" applyBorder="0" applyAlignment="0" applyProtection="0"/>
    <xf numFmtId="0" fontId="60" fillId="0" borderId="150">
      <alignment horizontal="left" vertical="center" wrapText="1" indent="2"/>
    </xf>
    <xf numFmtId="0" fontId="85" fillId="0" borderId="145" applyNumberFormat="0" applyFill="0" applyAlignment="0" applyProtection="0"/>
    <xf numFmtId="0" fontId="78" fillId="93" borderId="144" applyNumberFormat="0" applyAlignment="0" applyProtection="0"/>
    <xf numFmtId="4" fontId="58" fillId="86" borderId="147">
      <alignment horizontal="right" vertical="center"/>
    </xf>
    <xf numFmtId="0" fontId="44" fillId="78" borderId="0" applyNumberFormat="0" applyBorder="0" applyAlignment="0" applyProtection="0"/>
    <xf numFmtId="0" fontId="1" fillId="72" borderId="0" applyNumberFormat="0" applyBorder="0" applyAlignment="0" applyProtection="0"/>
    <xf numFmtId="0" fontId="58" fillId="84" borderId="147">
      <alignment horizontal="right" vertical="center"/>
    </xf>
    <xf numFmtId="0" fontId="60" fillId="86" borderId="150">
      <alignment horizontal="left" vertical="center" wrapText="1" indent="2"/>
    </xf>
    <xf numFmtId="0" fontId="44" fillId="82" borderId="0" applyNumberFormat="0" applyBorder="0" applyAlignment="0" applyProtection="0"/>
    <xf numFmtId="0" fontId="1" fillId="61" borderId="0" applyNumberFormat="0" applyBorder="0" applyAlignment="0" applyProtection="0"/>
    <xf numFmtId="0" fontId="60" fillId="0" borderId="147" applyNumberFormat="0" applyFill="0" applyAlignment="0" applyProtection="0"/>
    <xf numFmtId="0" fontId="1" fillId="80" borderId="0" applyNumberFormat="0" applyBorder="0" applyAlignment="0" applyProtection="0"/>
    <xf numFmtId="4" fontId="58" fillId="84" borderId="147">
      <alignment horizontal="right" vertical="center"/>
    </xf>
    <xf numFmtId="4" fontId="58" fillId="86" borderId="148">
      <alignment horizontal="right" vertical="center"/>
    </xf>
    <xf numFmtId="0" fontId="17" fillId="0" borderId="145" applyNumberFormat="0" applyFill="0" applyAlignment="0" applyProtection="0"/>
    <xf numFmtId="0" fontId="44" fillId="66" borderId="0" applyNumberFormat="0" applyBorder="0" applyAlignment="0" applyProtection="0"/>
    <xf numFmtId="4" fontId="60" fillId="85" borderId="147"/>
    <xf numFmtId="49" fontId="60" fillId="0" borderId="148" applyNumberFormat="0" applyFont="0" applyFill="0" applyBorder="0" applyProtection="0">
      <alignment horizontal="left" vertical="center" indent="5"/>
    </xf>
    <xf numFmtId="0" fontId="60" fillId="0" borderId="150">
      <alignment horizontal="left" vertical="center" wrapText="1" indent="2"/>
    </xf>
    <xf numFmtId="0" fontId="58" fillId="86" borderId="149">
      <alignment horizontal="right" vertical="center"/>
    </xf>
    <xf numFmtId="0" fontId="82" fillId="43" borderId="143" applyNumberFormat="0" applyAlignment="0" applyProtection="0"/>
    <xf numFmtId="0" fontId="60" fillId="0" borderId="150">
      <alignment horizontal="left" vertical="center" wrapText="1" indent="2"/>
    </xf>
    <xf numFmtId="0" fontId="85" fillId="0" borderId="145" applyNumberFormat="0" applyFill="0" applyAlignment="0" applyProtection="0"/>
    <xf numFmtId="0" fontId="67" fillId="43" borderId="144" applyNumberFormat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44" fillId="66" borderId="0" applyNumberFormat="0" applyBorder="0" applyAlignment="0" applyProtection="0"/>
    <xf numFmtId="4" fontId="58" fillId="86" borderId="149">
      <alignment horizontal="right" vertical="center"/>
    </xf>
    <xf numFmtId="176" fontId="60" fillId="99" borderId="147" applyNumberFormat="0" applyFont="0" applyBorder="0" applyAlignment="0" applyProtection="0">
      <alignment horizontal="right" vertical="center"/>
    </xf>
    <xf numFmtId="0" fontId="1" fillId="64" borderId="0" applyNumberFormat="0" applyBorder="0" applyAlignment="0" applyProtection="0"/>
    <xf numFmtId="0" fontId="60" fillId="0" borderId="147" applyNumberFormat="0" applyFill="0" applyAlignment="0" applyProtection="0"/>
    <xf numFmtId="0" fontId="44" fillId="74" borderId="0" applyNumberFormat="0" applyBorder="0" applyAlignment="0" applyProtection="0"/>
    <xf numFmtId="0" fontId="60" fillId="0" borderId="150">
      <alignment horizontal="left" vertical="center" wrapText="1" indent="2"/>
    </xf>
    <xf numFmtId="0" fontId="58" fillId="84" borderId="147">
      <alignment horizontal="right" vertical="center"/>
    </xf>
    <xf numFmtId="0" fontId="60" fillId="0" borderId="147">
      <alignment horizontal="right" vertical="center"/>
    </xf>
    <xf numFmtId="4" fontId="58" fillId="86" borderId="147">
      <alignment horizontal="right" vertical="center"/>
    </xf>
    <xf numFmtId="0" fontId="40" fillId="56" borderId="17" applyNumberFormat="0" applyAlignment="0" applyProtection="0"/>
    <xf numFmtId="0" fontId="58" fillId="86" borderId="149">
      <alignment horizontal="right" vertical="center"/>
    </xf>
    <xf numFmtId="4" fontId="60" fillId="85" borderId="147"/>
    <xf numFmtId="0" fontId="62" fillId="84" borderId="147">
      <alignment horizontal="right" vertical="center"/>
    </xf>
    <xf numFmtId="0" fontId="1" fillId="64" borderId="0" applyNumberFormat="0" applyBorder="0" applyAlignment="0" applyProtection="0"/>
    <xf numFmtId="0" fontId="44" fillId="66" borderId="0" applyNumberFormat="0" applyBorder="0" applyAlignment="0" applyProtection="0"/>
    <xf numFmtId="0" fontId="58" fillId="86" borderId="147">
      <alignment horizontal="right" vertical="center"/>
    </xf>
    <xf numFmtId="0" fontId="68" fillId="43" borderId="144" applyNumberFormat="0" applyAlignment="0" applyProtection="0"/>
    <xf numFmtId="0" fontId="1" fillId="76" borderId="0" applyNumberFormat="0" applyBorder="0" applyAlignment="0" applyProtection="0"/>
    <xf numFmtId="49" fontId="59" fillId="0" borderId="147" applyNumberFormat="0" applyFill="0" applyBorder="0" applyProtection="0">
      <alignment horizontal="left" vertical="center"/>
    </xf>
    <xf numFmtId="4" fontId="60" fillId="0" borderId="147" applyFill="0" applyBorder="0" applyProtection="0">
      <alignment horizontal="right" vertical="center"/>
    </xf>
    <xf numFmtId="0" fontId="58" fillId="86" borderId="148">
      <alignment horizontal="right" vertical="center"/>
    </xf>
    <xf numFmtId="0" fontId="60" fillId="0" borderId="147">
      <alignment horizontal="right" vertical="center"/>
    </xf>
    <xf numFmtId="0" fontId="44" fillId="74" borderId="0" applyNumberFormat="0" applyBorder="0" applyAlignment="0" applyProtection="0"/>
    <xf numFmtId="0" fontId="85" fillId="0" borderId="145" applyNumberFormat="0" applyFill="0" applyAlignment="0" applyProtection="0"/>
    <xf numFmtId="0" fontId="60" fillId="0" borderId="150">
      <alignment horizontal="left" vertical="center" wrapText="1" indent="2"/>
    </xf>
    <xf numFmtId="0" fontId="58" fillId="86" borderId="149">
      <alignment horizontal="right" vertical="center"/>
    </xf>
    <xf numFmtId="0" fontId="58" fillId="86" borderId="149">
      <alignment horizontal="right" vertical="center"/>
    </xf>
    <xf numFmtId="0" fontId="30" fillId="0" borderId="0" applyNumberFormat="0" applyFill="0" applyBorder="0" applyAlignment="0" applyProtection="0"/>
    <xf numFmtId="0" fontId="1" fillId="81" borderId="0" applyNumberFormat="0" applyBorder="0" applyAlignment="0" applyProtection="0"/>
    <xf numFmtId="0" fontId="44" fillId="74" borderId="0" applyNumberFormat="0" applyBorder="0" applyAlignment="0" applyProtection="0"/>
    <xf numFmtId="0" fontId="58" fillId="84" borderId="147">
      <alignment horizontal="right" vertical="center"/>
    </xf>
    <xf numFmtId="0" fontId="39" fillId="56" borderId="18" applyNumberFormat="0" applyAlignment="0" applyProtection="0"/>
    <xf numFmtId="0" fontId="78" fillId="93" borderId="144" applyNumberFormat="0" applyAlignment="0" applyProtection="0"/>
    <xf numFmtId="4" fontId="58" fillId="86" borderId="147">
      <alignment horizontal="right" vertical="center"/>
    </xf>
    <xf numFmtId="0" fontId="1" fillId="61" borderId="0" applyNumberFormat="0" applyBorder="0" applyAlignment="0" applyProtection="0"/>
    <xf numFmtId="0" fontId="60" fillId="0" borderId="150">
      <alignment horizontal="left" vertical="center" wrapText="1" indent="2"/>
    </xf>
    <xf numFmtId="4" fontId="58" fillId="86" borderId="148">
      <alignment horizontal="right" vertical="center"/>
    </xf>
    <xf numFmtId="4" fontId="58" fillId="86" borderId="147">
      <alignment horizontal="right" vertical="center"/>
    </xf>
    <xf numFmtId="0" fontId="62" fillId="84" borderId="147">
      <alignment horizontal="right" vertical="center"/>
    </xf>
    <xf numFmtId="0" fontId="8" fillId="47" borderId="146" applyNumberFormat="0" applyFont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4" fontId="60" fillId="85" borderId="147"/>
    <xf numFmtId="0" fontId="39" fillId="56" borderId="18" applyNumberFormat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73" borderId="0" applyNumberFormat="0" applyBorder="0" applyAlignment="0" applyProtection="0"/>
    <xf numFmtId="0" fontId="23" fillId="43" borderId="143" applyNumberFormat="0" applyAlignment="0" applyProtection="0"/>
    <xf numFmtId="0" fontId="44" fillId="62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4" fontId="58" fillId="86" borderId="148">
      <alignment horizontal="right" vertical="center"/>
    </xf>
    <xf numFmtId="3" fontId="133" fillId="28" borderId="147">
      <alignment horizontal="center"/>
      <protection locked="0"/>
    </xf>
    <xf numFmtId="0" fontId="58" fillId="86" borderId="147">
      <alignment horizontal="right" vertical="center"/>
    </xf>
    <xf numFmtId="0" fontId="1" fillId="64" borderId="0" applyNumberFormat="0" applyBorder="0" applyAlignment="0" applyProtection="0"/>
    <xf numFmtId="0" fontId="60" fillId="86" borderId="150">
      <alignment horizontal="left" vertical="center" wrapText="1" indent="2"/>
    </xf>
    <xf numFmtId="0" fontId="116" fillId="86" borderId="144" applyNumberFormat="0" applyAlignment="0" applyProtection="0"/>
    <xf numFmtId="0" fontId="58" fillId="86" borderId="149">
      <alignment horizontal="right" vertical="center"/>
    </xf>
    <xf numFmtId="0" fontId="44" fillId="82" borderId="0" applyNumberFormat="0" applyBorder="0" applyAlignment="0" applyProtection="0"/>
    <xf numFmtId="0" fontId="44" fillId="62" borderId="0" applyNumberFormat="0" applyBorder="0" applyAlignment="0" applyProtection="0"/>
    <xf numFmtId="4" fontId="60" fillId="85" borderId="147"/>
    <xf numFmtId="0" fontId="58" fillId="84" borderId="147">
      <alignment horizontal="right" vertical="center"/>
    </xf>
    <xf numFmtId="0" fontId="85" fillId="0" borderId="145" applyNumberFormat="0" applyFill="0" applyAlignment="0" applyProtection="0"/>
    <xf numFmtId="0" fontId="30" fillId="0" borderId="0" applyNumberFormat="0" applyFill="0" applyBorder="0" applyAlignment="0" applyProtection="0"/>
    <xf numFmtId="0" fontId="44" fillId="66" borderId="0" applyNumberFormat="0" applyBorder="0" applyAlignment="0" applyProtection="0"/>
    <xf numFmtId="0" fontId="60" fillId="84" borderId="148">
      <alignment horizontal="left" vertical="center"/>
    </xf>
    <xf numFmtId="0" fontId="2" fillId="0" borderId="22" applyNumberFormat="0" applyFill="0" applyAlignment="0" applyProtection="0"/>
    <xf numFmtId="0" fontId="1" fillId="72" borderId="0" applyNumberFormat="0" applyBorder="0" applyAlignment="0" applyProtection="0"/>
    <xf numFmtId="0" fontId="60" fillId="84" borderId="148">
      <alignment horizontal="left" vertical="center"/>
    </xf>
    <xf numFmtId="4" fontId="60" fillId="0" borderId="147">
      <alignment horizontal="right" vertical="center"/>
    </xf>
    <xf numFmtId="0" fontId="44" fillId="62" borderId="0" applyNumberFormat="0" applyBorder="0" applyAlignment="0" applyProtection="0"/>
    <xf numFmtId="0" fontId="58" fillId="86" borderId="148">
      <alignment horizontal="right" vertical="center"/>
    </xf>
    <xf numFmtId="0" fontId="1" fillId="77" borderId="0" applyNumberFormat="0" applyBorder="0" applyAlignment="0" applyProtection="0"/>
    <xf numFmtId="0" fontId="67" fillId="43" borderId="144" applyNumberFormat="0" applyAlignment="0" applyProtection="0"/>
    <xf numFmtId="0" fontId="68" fillId="43" borderId="144" applyNumberFormat="0" applyAlignment="0" applyProtection="0"/>
    <xf numFmtId="0" fontId="78" fillId="93" borderId="144" applyNumberFormat="0" applyAlignment="0" applyProtection="0"/>
    <xf numFmtId="4" fontId="60" fillId="0" borderId="147">
      <alignment horizontal="right" vertical="center"/>
    </xf>
    <xf numFmtId="0" fontId="1" fillId="77" borderId="0" applyNumberFormat="0" applyBorder="0" applyAlignment="0" applyProtection="0"/>
    <xf numFmtId="0" fontId="30" fillId="0" borderId="0" applyNumberFormat="0" applyFill="0" applyBorder="0" applyAlignment="0" applyProtection="0"/>
    <xf numFmtId="0" fontId="85" fillId="0" borderId="145" applyNumberFormat="0" applyFill="0" applyAlignment="0" applyProtection="0"/>
    <xf numFmtId="0" fontId="17" fillId="0" borderId="145" applyNumberFormat="0" applyFill="0" applyAlignment="0" applyProtection="0"/>
    <xf numFmtId="0" fontId="44" fillId="62" borderId="0" applyNumberFormat="0" applyBorder="0" applyAlignment="0" applyProtection="0"/>
    <xf numFmtId="0" fontId="85" fillId="0" borderId="145" applyNumberFormat="0" applyFill="0" applyAlignment="0" applyProtection="0"/>
    <xf numFmtId="0" fontId="1" fillId="76" borderId="0" applyNumberFormat="0" applyBorder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1" fillId="65" borderId="0" applyNumberFormat="0" applyBorder="0" applyAlignment="0" applyProtection="0"/>
    <xf numFmtId="0" fontId="44" fillId="74" borderId="0" applyNumberFormat="0" applyBorder="0" applyAlignment="0" applyProtection="0"/>
    <xf numFmtId="4" fontId="58" fillId="86" borderId="147">
      <alignment horizontal="right" vertical="center"/>
    </xf>
    <xf numFmtId="0" fontId="60" fillId="86" borderId="150">
      <alignment horizontal="left" vertical="center" wrapText="1" indent="2"/>
    </xf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1" fillId="77" borderId="0" applyNumberFormat="0" applyBorder="0" applyAlignment="0" applyProtection="0"/>
    <xf numFmtId="4" fontId="62" fillId="84" borderId="147">
      <alignment horizontal="right" vertical="center"/>
    </xf>
    <xf numFmtId="0" fontId="1" fillId="80" borderId="0" applyNumberFormat="0" applyBorder="0" applyAlignment="0" applyProtection="0"/>
    <xf numFmtId="179" fontId="144" fillId="0" borderId="142">
      <alignment horizontal="left" vertical="center"/>
    </xf>
    <xf numFmtId="0" fontId="78" fillId="93" borderId="144" applyNumberFormat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1" fillId="73" borderId="0" applyNumberFormat="0" applyBorder="0" applyAlignment="0" applyProtection="0"/>
    <xf numFmtId="0" fontId="1" fillId="80" borderId="0" applyNumberFormat="0" applyBorder="0" applyAlignment="0" applyProtection="0"/>
    <xf numFmtId="0" fontId="43" fillId="0" borderId="0" applyNumberFormat="0" applyFill="0" applyBorder="0" applyAlignment="0" applyProtection="0"/>
    <xf numFmtId="4" fontId="60" fillId="0" borderId="147" applyFill="0" applyBorder="0" applyProtection="0">
      <alignment horizontal="right" vertical="center"/>
    </xf>
    <xf numFmtId="0" fontId="1" fillId="69" borderId="0" applyNumberFormat="0" applyBorder="0" applyAlignment="0" applyProtection="0"/>
    <xf numFmtId="0" fontId="64" fillId="47" borderId="146" applyNumberFormat="0" applyFont="0" applyAlignment="0" applyProtection="0"/>
    <xf numFmtId="0" fontId="62" fillId="84" borderId="147">
      <alignment horizontal="right" vertical="center"/>
    </xf>
    <xf numFmtId="0" fontId="30" fillId="0" borderId="0" applyNumberFormat="0" applyFill="0" applyBorder="0" applyAlignment="0" applyProtection="0"/>
    <xf numFmtId="0" fontId="58" fillId="86" borderId="148">
      <alignment horizontal="right" vertical="center"/>
    </xf>
    <xf numFmtId="0" fontId="85" fillId="0" borderId="145" applyNumberFormat="0" applyFill="0" applyAlignment="0" applyProtection="0"/>
    <xf numFmtId="4" fontId="62" fillId="84" borderId="147">
      <alignment horizontal="right" vertical="center"/>
    </xf>
    <xf numFmtId="0" fontId="82" fillId="43" borderId="143" applyNumberFormat="0" applyAlignment="0" applyProtection="0"/>
    <xf numFmtId="0" fontId="1" fillId="72" borderId="0" applyNumberFormat="0" applyBorder="0" applyAlignment="0" applyProtection="0"/>
    <xf numFmtId="0" fontId="8" fillId="47" borderId="146" applyNumberFormat="0" applyFont="0" applyAlignment="0" applyProtection="0"/>
    <xf numFmtId="4" fontId="58" fillId="86" borderId="148">
      <alignment horizontal="right" vertical="center"/>
    </xf>
    <xf numFmtId="0" fontId="78" fillId="93" borderId="144" applyNumberFormat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82" fillId="43" borderId="143" applyNumberFormat="0" applyAlignment="0" applyProtection="0"/>
    <xf numFmtId="0" fontId="71" fillId="93" borderId="144" applyNumberFormat="0" applyAlignment="0" applyProtection="0"/>
    <xf numFmtId="0" fontId="1" fillId="68" borderId="0" applyNumberFormat="0" applyBorder="0" applyAlignment="0" applyProtection="0"/>
    <xf numFmtId="0" fontId="17" fillId="0" borderId="145" applyNumberFormat="0" applyFill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23" fillId="43" borderId="143" applyNumberFormat="0" applyAlignment="0" applyProtection="0"/>
    <xf numFmtId="0" fontId="1" fillId="68" borderId="0" applyNumberFormat="0" applyBorder="0" applyAlignment="0" applyProtection="0"/>
    <xf numFmtId="0" fontId="58" fillId="84" borderId="147">
      <alignment horizontal="right" vertical="center"/>
    </xf>
    <xf numFmtId="0" fontId="1" fillId="76" borderId="0" applyNumberFormat="0" applyBorder="0" applyAlignment="0" applyProtection="0"/>
    <xf numFmtId="0" fontId="30" fillId="0" borderId="0" applyNumberFormat="0" applyFill="0" applyBorder="0" applyAlignment="0" applyProtection="0"/>
    <xf numFmtId="0" fontId="60" fillId="0" borderId="147">
      <alignment horizontal="right" vertical="center"/>
    </xf>
    <xf numFmtId="0" fontId="60" fillId="86" borderId="150">
      <alignment horizontal="left" vertical="center" wrapText="1" indent="2"/>
    </xf>
    <xf numFmtId="0" fontId="60" fillId="0" borderId="150">
      <alignment horizontal="left" vertical="center" wrapText="1" indent="2"/>
    </xf>
    <xf numFmtId="4" fontId="58" fillId="86" borderId="149">
      <alignment horizontal="right" vertical="center"/>
    </xf>
    <xf numFmtId="4" fontId="62" fillId="84" borderId="147">
      <alignment horizontal="right" vertical="center"/>
    </xf>
    <xf numFmtId="0" fontId="58" fillId="86" borderId="148">
      <alignment horizontal="right" vertical="center"/>
    </xf>
    <xf numFmtId="4" fontId="102" fillId="0" borderId="141" applyNumberFormat="0" applyFont="0" applyFill="0" applyAlignment="0" applyProtection="0"/>
    <xf numFmtId="0" fontId="85" fillId="0" borderId="145" applyNumberFormat="0" applyFill="0" applyAlignment="0" applyProtection="0"/>
    <xf numFmtId="0" fontId="23" fillId="43" borderId="143" applyNumberFormat="0" applyAlignment="0" applyProtection="0"/>
    <xf numFmtId="0" fontId="43" fillId="0" borderId="0" applyNumberFormat="0" applyFill="0" applyBorder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4" fontId="58" fillId="84" borderId="147">
      <alignment horizontal="right" vertical="center"/>
    </xf>
    <xf numFmtId="0" fontId="1" fillId="80" borderId="0" applyNumberFormat="0" applyBorder="0" applyAlignment="0" applyProtection="0"/>
    <xf numFmtId="0" fontId="116" fillId="86" borderId="144" applyNumberFormat="0" applyAlignment="0" applyProtection="0"/>
    <xf numFmtId="0" fontId="1" fillId="80" borderId="0" applyNumberFormat="0" applyBorder="0" applyAlignment="0" applyProtection="0"/>
    <xf numFmtId="0" fontId="60" fillId="0" borderId="147" applyNumberFormat="0" applyFill="0" applyAlignment="0" applyProtection="0"/>
    <xf numFmtId="0" fontId="17" fillId="0" borderId="145" applyNumberFormat="0" applyFill="0" applyAlignment="0" applyProtection="0"/>
    <xf numFmtId="0" fontId="78" fillId="93" borderId="144" applyNumberFormat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40" fillId="56" borderId="17" applyNumberFormat="0" applyAlignment="0" applyProtection="0"/>
    <xf numFmtId="4" fontId="60" fillId="0" borderId="147">
      <alignment horizontal="right" vertical="center"/>
    </xf>
    <xf numFmtId="0" fontId="64" fillId="47" borderId="146" applyNumberFormat="0" applyFont="0" applyAlignment="0" applyProtection="0"/>
    <xf numFmtId="0" fontId="30" fillId="0" borderId="0" applyNumberFormat="0" applyFill="0" applyBorder="0" applyAlignment="0" applyProtection="0"/>
    <xf numFmtId="0" fontId="60" fillId="85" borderId="147"/>
    <xf numFmtId="4" fontId="58" fillId="84" borderId="147">
      <alignment horizontal="right" vertical="center"/>
    </xf>
    <xf numFmtId="0" fontId="23" fillId="43" borderId="143" applyNumberFormat="0" applyAlignment="0" applyProtection="0"/>
    <xf numFmtId="0" fontId="44" fillId="62" borderId="0" applyNumberFormat="0" applyBorder="0" applyAlignment="0" applyProtection="0"/>
    <xf numFmtId="0" fontId="60" fillId="84" borderId="148">
      <alignment horizontal="left" vertical="center"/>
    </xf>
    <xf numFmtId="4" fontId="58" fillId="86" borderId="148">
      <alignment horizontal="right" vertical="center"/>
    </xf>
    <xf numFmtId="0" fontId="39" fillId="56" borderId="18" applyNumberFormat="0" applyAlignment="0" applyProtection="0"/>
    <xf numFmtId="0" fontId="67" fillId="43" borderId="144" applyNumberFormat="0" applyAlignment="0" applyProtection="0"/>
    <xf numFmtId="0" fontId="44" fillId="70" borderId="0" applyNumberFormat="0" applyBorder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71" fillId="93" borderId="144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1" fillId="60" borderId="0" applyNumberFormat="0" applyBorder="0" applyAlignment="0" applyProtection="0"/>
    <xf numFmtId="0" fontId="60" fillId="86" borderId="150">
      <alignment horizontal="left" vertical="center" wrapText="1" indent="2"/>
    </xf>
    <xf numFmtId="0" fontId="43" fillId="0" borderId="0" applyNumberFormat="0" applyFill="0" applyBorder="0" applyAlignment="0" applyProtection="0"/>
    <xf numFmtId="0" fontId="44" fillId="66" borderId="0" applyNumberFormat="0" applyBorder="0" applyAlignment="0" applyProtection="0"/>
    <xf numFmtId="0" fontId="64" fillId="47" borderId="146" applyNumberFormat="0" applyFont="0" applyAlignment="0" applyProtection="0"/>
    <xf numFmtId="0" fontId="1" fillId="7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" fontId="58" fillId="86" borderId="147">
      <alignment horizontal="right" vertical="center"/>
    </xf>
    <xf numFmtId="0" fontId="44" fillId="62" borderId="0" applyNumberFormat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60" fillId="85" borderId="147"/>
    <xf numFmtId="0" fontId="1" fillId="77" borderId="0" applyNumberFormat="0" applyBorder="0" applyAlignment="0" applyProtection="0"/>
    <xf numFmtId="0" fontId="44" fillId="66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82" fillId="43" borderId="143" applyNumberFormat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58" fillId="84" borderId="147">
      <alignment horizontal="right" vertical="center"/>
    </xf>
    <xf numFmtId="0" fontId="1" fillId="60" borderId="0" applyNumberFormat="0" applyBorder="0" applyAlignment="0" applyProtection="0"/>
    <xf numFmtId="0" fontId="44" fillId="66" borderId="0" applyNumberFormat="0" applyBorder="0" applyAlignment="0" applyProtection="0"/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0" fontId="39" fillId="56" borderId="18" applyNumberFormat="0" applyAlignment="0" applyProtection="0"/>
    <xf numFmtId="0" fontId="1" fillId="76" borderId="0" applyNumberFormat="0" applyBorder="0" applyAlignment="0" applyProtection="0"/>
    <xf numFmtId="0" fontId="1" fillId="61" borderId="0" applyNumberFormat="0" applyBorder="0" applyAlignment="0" applyProtection="0"/>
    <xf numFmtId="0" fontId="44" fillId="82" borderId="0" applyNumberFormat="0" applyBorder="0" applyAlignment="0" applyProtection="0"/>
    <xf numFmtId="0" fontId="68" fillId="43" borderId="144" applyNumberFormat="0" applyAlignment="0" applyProtection="0"/>
    <xf numFmtId="0" fontId="44" fillId="62" borderId="0" applyNumberFormat="0" applyBorder="0" applyAlignment="0" applyProtection="0"/>
    <xf numFmtId="0" fontId="68" fillId="43" borderId="144" applyNumberFormat="0" applyAlignment="0" applyProtection="0"/>
    <xf numFmtId="0" fontId="1" fillId="81" borderId="0" applyNumberFormat="0" applyBorder="0" applyAlignment="0" applyProtection="0"/>
    <xf numFmtId="0" fontId="1" fillId="65" borderId="0" applyNumberFormat="0" applyBorder="0" applyAlignment="0" applyProtection="0"/>
    <xf numFmtId="0" fontId="44" fillId="82" borderId="0" applyNumberFormat="0" applyBorder="0" applyAlignment="0" applyProtection="0"/>
    <xf numFmtId="0" fontId="40" fillId="56" borderId="17" applyNumberFormat="0" applyAlignment="0" applyProtection="0"/>
    <xf numFmtId="0" fontId="17" fillId="0" borderId="145" applyNumberFormat="0" applyFill="0" applyAlignment="0" applyProtection="0"/>
    <xf numFmtId="0" fontId="1" fillId="72" borderId="0" applyNumberFormat="0" applyBorder="0" applyAlignment="0" applyProtection="0"/>
    <xf numFmtId="0" fontId="2" fillId="0" borderId="22" applyNumberFormat="0" applyFill="0" applyAlignment="0" applyProtection="0"/>
    <xf numFmtId="0" fontId="67" fillId="43" borderId="144" applyNumberFormat="0" applyAlignment="0" applyProtection="0"/>
    <xf numFmtId="0" fontId="44" fillId="74" borderId="0" applyNumberFormat="0" applyBorder="0" applyAlignment="0" applyProtection="0"/>
    <xf numFmtId="0" fontId="40" fillId="56" borderId="17" applyNumberFormat="0" applyAlignment="0" applyProtection="0"/>
    <xf numFmtId="0" fontId="64" fillId="47" borderId="146" applyNumberFormat="0" applyFont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65" borderId="0" applyNumberFormat="0" applyBorder="0" applyAlignment="0" applyProtection="0"/>
    <xf numFmtId="0" fontId="62" fillId="84" borderId="147">
      <alignment horizontal="right" vertical="center"/>
    </xf>
    <xf numFmtId="0" fontId="44" fillId="78" borderId="0" applyNumberFormat="0" applyBorder="0" applyAlignment="0" applyProtection="0"/>
    <xf numFmtId="0" fontId="68" fillId="43" borderId="144" applyNumberFormat="0" applyAlignment="0" applyProtection="0"/>
    <xf numFmtId="0" fontId="1" fillId="72" borderId="0" applyNumberFormat="0" applyBorder="0" applyAlignment="0" applyProtection="0"/>
    <xf numFmtId="0" fontId="30" fillId="0" borderId="0" applyNumberFormat="0" applyFill="0" applyBorder="0" applyAlignment="0" applyProtection="0"/>
    <xf numFmtId="0" fontId="40" fillId="56" borderId="17" applyNumberFormat="0" applyAlignment="0" applyProtection="0"/>
    <xf numFmtId="0" fontId="58" fillId="84" borderId="147">
      <alignment horizontal="right" vertical="center"/>
    </xf>
    <xf numFmtId="4" fontId="60" fillId="0" borderId="147" applyFill="0" applyBorder="0" applyProtection="0">
      <alignment horizontal="right" vertical="center"/>
    </xf>
    <xf numFmtId="0" fontId="44" fillId="66" borderId="0" applyNumberFormat="0" applyBorder="0" applyAlignment="0" applyProtection="0"/>
    <xf numFmtId="4" fontId="60" fillId="0" borderId="147" applyFill="0" applyBorder="0" applyProtection="0">
      <alignment horizontal="right" vertical="center"/>
    </xf>
    <xf numFmtId="0" fontId="43" fillId="0" borderId="0" applyNumberFormat="0" applyFill="0" applyBorder="0" applyAlignment="0" applyProtection="0"/>
    <xf numFmtId="179" fontId="131" fillId="47" borderId="151" applyNumberFormat="0" applyFont="0" applyAlignment="0" applyProtection="0"/>
    <xf numFmtId="0" fontId="60" fillId="86" borderId="150">
      <alignment horizontal="left" vertical="center" wrapText="1" indent="2"/>
    </xf>
    <xf numFmtId="0" fontId="60" fillId="0" borderId="150">
      <alignment horizontal="left" vertical="center" wrapText="1" indent="2"/>
    </xf>
    <xf numFmtId="0" fontId="1" fillId="69" borderId="0" applyNumberFormat="0" applyBorder="0" applyAlignment="0" applyProtection="0"/>
    <xf numFmtId="4" fontId="58" fillId="86" borderId="149">
      <alignment horizontal="right" vertical="center"/>
    </xf>
    <xf numFmtId="0" fontId="44" fillId="82" borderId="0" applyNumberFormat="0" applyBorder="0" applyAlignment="0" applyProtection="0"/>
    <xf numFmtId="0" fontId="85" fillId="0" borderId="145" applyNumberFormat="0" applyFill="0" applyAlignment="0" applyProtection="0"/>
    <xf numFmtId="0" fontId="85" fillId="0" borderId="145" applyNumberFormat="0" applyFill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17" fillId="0" borderId="145" applyNumberFormat="0" applyFill="0" applyAlignment="0" applyProtection="0"/>
    <xf numFmtId="0" fontId="1" fillId="80" borderId="0" applyNumberFormat="0" applyBorder="0" applyAlignment="0" applyProtection="0"/>
    <xf numFmtId="0" fontId="40" fillId="56" borderId="17" applyNumberFormat="0" applyAlignment="0" applyProtection="0"/>
    <xf numFmtId="0" fontId="82" fillId="43" borderId="143" applyNumberFormat="0" applyAlignment="0" applyProtection="0"/>
    <xf numFmtId="0" fontId="58" fillId="86" borderId="149">
      <alignment horizontal="right" vertical="center"/>
    </xf>
    <xf numFmtId="0" fontId="44" fillId="78" borderId="0" applyNumberFormat="0" applyBorder="0" applyAlignment="0" applyProtection="0"/>
    <xf numFmtId="0" fontId="44" fillId="70" borderId="0" applyNumberFormat="0" applyBorder="0" applyAlignment="0" applyProtection="0"/>
    <xf numFmtId="0" fontId="1" fillId="68" borderId="0" applyNumberFormat="0" applyBorder="0" applyAlignment="0" applyProtection="0"/>
    <xf numFmtId="49" fontId="59" fillId="0" borderId="147" applyNumberFormat="0" applyFill="0" applyBorder="0" applyProtection="0">
      <alignment horizontal="left" vertical="center"/>
    </xf>
    <xf numFmtId="0" fontId="44" fillId="82" borderId="0" applyNumberFormat="0" applyBorder="0" applyAlignment="0" applyProtection="0"/>
    <xf numFmtId="0" fontId="60" fillId="0" borderId="147" applyNumberFormat="0" applyFill="0" applyAlignment="0" applyProtection="0"/>
    <xf numFmtId="4" fontId="60" fillId="85" borderId="147"/>
    <xf numFmtId="0" fontId="2" fillId="0" borderId="22" applyNumberFormat="0" applyFill="0" applyAlignment="0" applyProtection="0"/>
    <xf numFmtId="0" fontId="82" fillId="43" borderId="143" applyNumberFormat="0" applyAlignment="0" applyProtection="0"/>
    <xf numFmtId="0" fontId="1" fillId="69" borderId="0" applyNumberFormat="0" applyBorder="0" applyAlignment="0" applyProtection="0"/>
    <xf numFmtId="0" fontId="60" fillId="86" borderId="150">
      <alignment horizontal="left" vertical="center" wrapText="1" indent="2"/>
    </xf>
    <xf numFmtId="0" fontId="60" fillId="86" borderId="150">
      <alignment horizontal="left" vertical="center" wrapText="1" indent="2"/>
    </xf>
    <xf numFmtId="0" fontId="58" fillId="84" borderId="147">
      <alignment horizontal="right" vertical="center"/>
    </xf>
    <xf numFmtId="0" fontId="44" fillId="82" borderId="0" applyNumberFormat="0" applyBorder="0" applyAlignment="0" applyProtection="0"/>
    <xf numFmtId="0" fontId="71" fillId="93" borderId="144" applyNumberFormat="0" applyAlignment="0" applyProtection="0"/>
    <xf numFmtId="0" fontId="44" fillId="78" borderId="0" applyNumberFormat="0" applyBorder="0" applyAlignment="0" applyProtection="0"/>
    <xf numFmtId="0" fontId="71" fillId="93" borderId="14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" fontId="58" fillId="84" borderId="147">
      <alignment horizontal="right" vertical="center"/>
    </xf>
    <xf numFmtId="176" fontId="60" fillId="99" borderId="147" applyNumberFormat="0" applyFont="0" applyBorder="0" applyAlignment="0" applyProtection="0">
      <alignment horizontal="right" vertical="center"/>
    </xf>
    <xf numFmtId="179" fontId="144" fillId="0" borderId="142">
      <alignment horizontal="left" vertical="center"/>
    </xf>
    <xf numFmtId="0" fontId="64" fillId="47" borderId="146" applyNumberFormat="0" applyFont="0" applyAlignment="0" applyProtection="0"/>
    <xf numFmtId="0" fontId="1" fillId="72" borderId="0" applyNumberFormat="0" applyBorder="0" applyAlignment="0" applyProtection="0"/>
    <xf numFmtId="0" fontId="60" fillId="0" borderId="150">
      <alignment horizontal="left" vertical="center" wrapText="1" indent="2"/>
    </xf>
    <xf numFmtId="0" fontId="1" fillId="77" borderId="0" applyNumberFormat="0" applyBorder="0" applyAlignment="0" applyProtection="0"/>
    <xf numFmtId="0" fontId="60" fillId="86" borderId="150">
      <alignment horizontal="left" vertical="center" wrapText="1" indent="2"/>
    </xf>
    <xf numFmtId="0" fontId="1" fillId="60" borderId="0" applyNumberFormat="0" applyBorder="0" applyAlignment="0" applyProtection="0"/>
    <xf numFmtId="0" fontId="44" fillId="74" borderId="0" applyNumberFormat="0" applyBorder="0" applyAlignment="0" applyProtection="0"/>
    <xf numFmtId="0" fontId="82" fillId="43" borderId="143" applyNumberFormat="0" applyAlignment="0" applyProtection="0"/>
    <xf numFmtId="0" fontId="1" fillId="80" borderId="0" applyNumberFormat="0" applyBorder="0" applyAlignment="0" applyProtection="0"/>
    <xf numFmtId="0" fontId="44" fillId="74" borderId="0" applyNumberFormat="0" applyBorder="0" applyAlignment="0" applyProtection="0"/>
    <xf numFmtId="0" fontId="44" fillId="78" borderId="0" applyNumberFormat="0" applyBorder="0" applyAlignment="0" applyProtection="0"/>
    <xf numFmtId="0" fontId="58" fillId="86" borderId="147">
      <alignment horizontal="right" vertical="center"/>
    </xf>
    <xf numFmtId="0" fontId="23" fillId="43" borderId="143" applyNumberFormat="0" applyAlignment="0" applyProtection="0"/>
    <xf numFmtId="0" fontId="44" fillId="66" borderId="0" applyNumberFormat="0" applyBorder="0" applyAlignment="0" applyProtection="0"/>
    <xf numFmtId="0" fontId="60" fillId="0" borderId="147" applyNumberFormat="0" applyFill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8" fillId="47" borderId="146" applyNumberFormat="0" applyFont="0" applyAlignment="0" applyProtection="0"/>
    <xf numFmtId="0" fontId="1" fillId="72" borderId="0" applyNumberFormat="0" applyBorder="0" applyAlignment="0" applyProtection="0"/>
    <xf numFmtId="0" fontId="1" fillId="60" borderId="0" applyNumberFormat="0" applyBorder="0" applyAlignment="0" applyProtection="0"/>
    <xf numFmtId="0" fontId="44" fillId="82" borderId="0" applyNumberFormat="0" applyBorder="0" applyAlignment="0" applyProtection="0"/>
    <xf numFmtId="0" fontId="58" fillId="86" borderId="148">
      <alignment horizontal="right" vertical="center"/>
    </xf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2" fillId="0" borderId="22" applyNumberFormat="0" applyFill="0" applyAlignment="0" applyProtection="0"/>
    <xf numFmtId="0" fontId="85" fillId="0" borderId="145" applyNumberFormat="0" applyFill="0" applyAlignment="0" applyProtection="0"/>
    <xf numFmtId="0" fontId="1" fillId="81" borderId="0" applyNumberFormat="0" applyBorder="0" applyAlignment="0" applyProtection="0"/>
    <xf numFmtId="0" fontId="44" fillId="70" borderId="0" applyNumberFormat="0" applyBorder="0" applyAlignment="0" applyProtection="0"/>
    <xf numFmtId="49" fontId="59" fillId="0" borderId="147" applyNumberFormat="0" applyFill="0" applyBorder="0" applyProtection="0">
      <alignment horizontal="left" vertical="center"/>
    </xf>
    <xf numFmtId="0" fontId="58" fillId="86" borderId="148">
      <alignment horizontal="right" vertical="center"/>
    </xf>
    <xf numFmtId="0" fontId="144" fillId="0" borderId="142">
      <alignment horizontal="left" vertical="center"/>
    </xf>
    <xf numFmtId="0" fontId="1" fillId="73" borderId="0" applyNumberFormat="0" applyBorder="0" applyAlignment="0" applyProtection="0"/>
    <xf numFmtId="0" fontId="60" fillId="0" borderId="150">
      <alignment horizontal="left" vertical="center" wrapText="1" indent="2"/>
    </xf>
    <xf numFmtId="0" fontId="44" fillId="74" borderId="0" applyNumberFormat="0" applyBorder="0" applyAlignment="0" applyProtection="0"/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85" fillId="0" borderId="145" applyNumberFormat="0" applyFill="0" applyAlignment="0" applyProtection="0"/>
    <xf numFmtId="0" fontId="2" fillId="0" borderId="22" applyNumberFormat="0" applyFill="0" applyAlignment="0" applyProtection="0"/>
    <xf numFmtId="0" fontId="67" fillId="43" borderId="144" applyNumberFormat="0" applyAlignment="0" applyProtection="0"/>
    <xf numFmtId="0" fontId="44" fillId="82" borderId="0" applyNumberFormat="0" applyBorder="0" applyAlignment="0" applyProtection="0"/>
    <xf numFmtId="0" fontId="1" fillId="68" borderId="0" applyNumberFormat="0" applyBorder="0" applyAlignment="0" applyProtection="0"/>
    <xf numFmtId="0" fontId="30" fillId="0" borderId="0" applyNumberFormat="0" applyFill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2" fillId="0" borderId="22" applyNumberFormat="0" applyFill="0" applyAlignment="0" applyProtection="0"/>
    <xf numFmtId="4" fontId="60" fillId="85" borderId="147"/>
    <xf numFmtId="0" fontId="23" fillId="43" borderId="143" applyNumberFormat="0" applyAlignment="0" applyProtection="0"/>
    <xf numFmtId="4" fontId="58" fillId="86" borderId="147">
      <alignment horizontal="right" vertical="center"/>
    </xf>
    <xf numFmtId="0" fontId="78" fillId="93" borderId="144" applyNumberFormat="0" applyAlignment="0" applyProtection="0"/>
    <xf numFmtId="0" fontId="60" fillId="0" borderId="147" applyNumberFormat="0" applyFill="0" applyAlignment="0" applyProtection="0"/>
    <xf numFmtId="0" fontId="68" fillId="43" borderId="144" applyNumberFormat="0" applyAlignment="0" applyProtection="0"/>
    <xf numFmtId="0" fontId="1" fillId="7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60" fillId="0" borderId="147">
      <alignment horizontal="right" vertical="center"/>
    </xf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9" borderId="0" applyNumberFormat="0" applyBorder="0" applyAlignment="0" applyProtection="0"/>
    <xf numFmtId="0" fontId="40" fillId="56" borderId="17" applyNumberFormat="0" applyAlignment="0" applyProtection="0"/>
    <xf numFmtId="0" fontId="1" fillId="68" borderId="0" applyNumberFormat="0" applyBorder="0" applyAlignment="0" applyProtection="0"/>
    <xf numFmtId="0" fontId="1" fillId="61" borderId="0" applyNumberFormat="0" applyBorder="0" applyAlignment="0" applyProtection="0"/>
    <xf numFmtId="4" fontId="58" fillId="86" borderId="148">
      <alignment horizontal="right" vertical="center"/>
    </xf>
    <xf numFmtId="0" fontId="1" fillId="61" borderId="0" applyNumberFormat="0" applyBorder="0" applyAlignment="0" applyProtection="0"/>
    <xf numFmtId="0" fontId="1" fillId="72" borderId="0" applyNumberFormat="0" applyBorder="0" applyAlignment="0" applyProtection="0"/>
    <xf numFmtId="0" fontId="39" fillId="56" borderId="18" applyNumberFormat="0" applyAlignment="0" applyProtection="0"/>
    <xf numFmtId="0" fontId="44" fillId="62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64" borderId="0" applyNumberFormat="0" applyBorder="0" applyAlignment="0" applyProtection="0"/>
    <xf numFmtId="0" fontId="44" fillId="74" borderId="0" applyNumberFormat="0" applyBorder="0" applyAlignment="0" applyProtection="0"/>
    <xf numFmtId="0" fontId="60" fillId="86" borderId="150">
      <alignment horizontal="left" vertical="center" wrapText="1" indent="2"/>
    </xf>
    <xf numFmtId="0" fontId="60" fillId="86" borderId="150">
      <alignment horizontal="left" vertical="center" wrapText="1" indent="2"/>
    </xf>
    <xf numFmtId="4" fontId="58" fillId="84" borderId="147">
      <alignment horizontal="right" vertical="center"/>
    </xf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4" fontId="60" fillId="85" borderId="147"/>
    <xf numFmtId="0" fontId="60" fillId="0" borderId="150">
      <alignment horizontal="left" vertical="center" wrapText="1" indent="2"/>
    </xf>
    <xf numFmtId="4" fontId="58" fillId="86" borderId="147">
      <alignment horizontal="right" vertical="center"/>
    </xf>
    <xf numFmtId="0" fontId="44" fillId="78" borderId="0" applyNumberFormat="0" applyBorder="0" applyAlignment="0" applyProtection="0"/>
    <xf numFmtId="0" fontId="1" fillId="65" borderId="0" applyNumberFormat="0" applyBorder="0" applyAlignment="0" applyProtection="0"/>
    <xf numFmtId="0" fontId="44" fillId="70" borderId="0" applyNumberFormat="0" applyBorder="0" applyAlignment="0" applyProtection="0"/>
    <xf numFmtId="0" fontId="1" fillId="73" borderId="0" applyNumberFormat="0" applyBorder="0" applyAlignment="0" applyProtection="0"/>
    <xf numFmtId="0" fontId="60" fillId="0" borderId="147" applyNumberFormat="0" applyFill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8" fillId="47" borderId="146" applyNumberFormat="0" applyFont="0" applyAlignment="0" applyProtection="0"/>
    <xf numFmtId="4" fontId="58" fillId="86" borderId="148">
      <alignment horizontal="right" vertical="center"/>
    </xf>
    <xf numFmtId="0" fontId="1" fillId="61" borderId="0" applyNumberFormat="0" applyBorder="0" applyAlignment="0" applyProtection="0"/>
    <xf numFmtId="0" fontId="68" fillId="43" borderId="144" applyNumberFormat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4" fontId="102" fillId="0" borderId="141" applyNumberFormat="0" applyFont="0" applyFill="0" applyAlignment="0" applyProtection="0"/>
    <xf numFmtId="0" fontId="1" fillId="68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64" fillId="47" borderId="146" applyNumberFormat="0" applyFont="0" applyAlignment="0" applyProtection="0"/>
    <xf numFmtId="0" fontId="1" fillId="6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1" borderId="0" applyNumberFormat="0" applyBorder="0" applyAlignment="0" applyProtection="0"/>
    <xf numFmtId="0" fontId="60" fillId="85" borderId="147"/>
    <xf numFmtId="0" fontId="62" fillId="84" borderId="147">
      <alignment horizontal="right" vertical="center"/>
    </xf>
    <xf numFmtId="0" fontId="68" fillId="43" borderId="144" applyNumberFormat="0" applyAlignment="0" applyProtection="0"/>
    <xf numFmtId="0" fontId="60" fillId="0" borderId="147" applyNumberFormat="0" applyFill="0" applyAlignment="0" applyProtection="0"/>
    <xf numFmtId="2" fontId="100" fillId="1" borderId="140" applyNumberFormat="0" applyBorder="0" applyProtection="0">
      <alignment horizontal="left"/>
    </xf>
    <xf numFmtId="0" fontId="60" fillId="86" borderId="150">
      <alignment horizontal="left" vertical="center" wrapText="1" indent="2"/>
    </xf>
    <xf numFmtId="4" fontId="58" fillId="86" borderId="147">
      <alignment horizontal="right" vertical="center"/>
    </xf>
    <xf numFmtId="0" fontId="85" fillId="0" borderId="145" applyNumberFormat="0" applyFill="0" applyAlignment="0" applyProtection="0"/>
    <xf numFmtId="0" fontId="60" fillId="84" borderId="148">
      <alignment horizontal="left" vertical="center"/>
    </xf>
    <xf numFmtId="0" fontId="40" fillId="56" borderId="17" applyNumberFormat="0" applyAlignment="0" applyProtection="0"/>
    <xf numFmtId="0" fontId="1" fillId="77" borderId="0" applyNumberFormat="0" applyBorder="0" applyAlignment="0" applyProtection="0"/>
    <xf numFmtId="0" fontId="17" fillId="0" borderId="145" applyNumberFormat="0" applyFill="0" applyAlignment="0" applyProtection="0"/>
    <xf numFmtId="0" fontId="58" fillId="86" borderId="147">
      <alignment horizontal="right" vertical="center"/>
    </xf>
    <xf numFmtId="4" fontId="58" fillId="86" borderId="149">
      <alignment horizontal="right" vertical="center"/>
    </xf>
    <xf numFmtId="0" fontId="96" fillId="48" borderId="146" applyNumberFormat="0" applyFont="0" applyAlignment="0" applyProtection="0"/>
    <xf numFmtId="0" fontId="44" fillId="78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119" fillId="83" borderId="143" applyNumberFormat="0" applyAlignment="0" applyProtection="0"/>
    <xf numFmtId="0" fontId="43" fillId="0" borderId="0" applyNumberFormat="0" applyFill="0" applyBorder="0" applyAlignment="0" applyProtection="0"/>
    <xf numFmtId="0" fontId="85" fillId="0" borderId="145" applyNumberFormat="0" applyFill="0" applyAlignment="0" applyProtection="0"/>
    <xf numFmtId="0" fontId="64" fillId="47" borderId="146" applyNumberFormat="0" applyFont="0" applyAlignment="0" applyProtection="0"/>
    <xf numFmtId="0" fontId="62" fillId="84" borderId="147">
      <alignment horizontal="right" vertical="center"/>
    </xf>
    <xf numFmtId="0" fontId="85" fillId="0" borderId="145" applyNumberFormat="0" applyFill="0" applyAlignment="0" applyProtection="0"/>
    <xf numFmtId="0" fontId="17" fillId="0" borderId="145" applyNumberFormat="0" applyFill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60" fillId="86" borderId="150">
      <alignment horizontal="left" vertical="center" wrapText="1" indent="2"/>
    </xf>
    <xf numFmtId="0" fontId="44" fillId="74" borderId="0" applyNumberFormat="0" applyBorder="0" applyAlignment="0" applyProtection="0"/>
    <xf numFmtId="0" fontId="1" fillId="64" borderId="0" applyNumberFormat="0" applyBorder="0" applyAlignment="0" applyProtection="0"/>
    <xf numFmtId="0" fontId="96" fillId="48" borderId="146" applyNumberFormat="0" applyFont="0" applyAlignment="0" applyProtection="0"/>
    <xf numFmtId="0" fontId="78" fillId="93" borderId="144" applyNumberFormat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0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4" fillId="66" borderId="0" applyNumberFormat="0" applyBorder="0" applyAlignment="0" applyProtection="0"/>
    <xf numFmtId="0" fontId="58" fillId="84" borderId="147">
      <alignment horizontal="right" vertical="center"/>
    </xf>
    <xf numFmtId="0" fontId="58" fillId="86" borderId="147">
      <alignment horizontal="right" vertical="center"/>
    </xf>
    <xf numFmtId="0" fontId="67" fillId="43" borderId="144" applyNumberFormat="0" applyAlignment="0" applyProtection="0"/>
    <xf numFmtId="0" fontId="58" fillId="86" borderId="149">
      <alignment horizontal="right" vertical="center"/>
    </xf>
    <xf numFmtId="0" fontId="71" fillId="93" borderId="144" applyNumberFormat="0" applyAlignment="0" applyProtection="0"/>
    <xf numFmtId="0" fontId="8" fillId="47" borderId="146" applyNumberFormat="0" applyFont="0" applyAlignment="0" applyProtection="0"/>
    <xf numFmtId="0" fontId="58" fillId="86" borderId="148">
      <alignment horizontal="right" vertical="center"/>
    </xf>
    <xf numFmtId="0" fontId="39" fillId="56" borderId="18" applyNumberFormat="0" applyAlignment="0" applyProtection="0"/>
    <xf numFmtId="0" fontId="1" fillId="80" borderId="0" applyNumberFormat="0" applyBorder="0" applyAlignment="0" applyProtection="0"/>
    <xf numFmtId="0" fontId="1" fillId="76" borderId="0" applyNumberFormat="0" applyBorder="0" applyAlignment="0" applyProtection="0"/>
    <xf numFmtId="4" fontId="58" fillId="86" borderId="148">
      <alignment horizontal="right" vertical="center"/>
    </xf>
    <xf numFmtId="4" fontId="62" fillId="84" borderId="147">
      <alignment horizontal="right" vertical="center"/>
    </xf>
    <xf numFmtId="0" fontId="67" fillId="43" borderId="144" applyNumberFormat="0" applyAlignment="0" applyProtection="0"/>
    <xf numFmtId="0" fontId="44" fillId="70" borderId="0" applyNumberFormat="0" applyBorder="0" applyAlignment="0" applyProtection="0"/>
    <xf numFmtId="0" fontId="58" fillId="86" borderId="149">
      <alignment horizontal="right" vertical="center"/>
    </xf>
    <xf numFmtId="0" fontId="60" fillId="84" borderId="148">
      <alignment horizontal="left" vertical="center"/>
    </xf>
    <xf numFmtId="0" fontId="68" fillId="43" borderId="144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4" fontId="62" fillId="84" borderId="147">
      <alignment horizontal="right" vertical="center"/>
    </xf>
    <xf numFmtId="0" fontId="60" fillId="0" borderId="147">
      <alignment horizontal="right" vertical="center"/>
    </xf>
    <xf numFmtId="168" fontId="8" fillId="0" borderId="0" applyFont="0" applyFill="0" applyBorder="0" applyAlignment="0" applyProtection="0"/>
    <xf numFmtId="0" fontId="67" fillId="43" borderId="144" applyNumberFormat="0" applyAlignment="0" applyProtection="0"/>
    <xf numFmtId="168" fontId="8" fillId="0" borderId="0" applyFont="0" applyFill="0" applyBorder="0" applyAlignment="0" applyProtection="0"/>
    <xf numFmtId="17" fontId="134" fillId="28" borderId="147">
      <alignment horizontal="center"/>
      <protection locked="0"/>
    </xf>
    <xf numFmtId="168" fontId="1" fillId="0" borderId="0" applyFont="0" applyFill="0" applyBorder="0" applyAlignment="0" applyProtection="0"/>
    <xf numFmtId="4" fontId="58" fillId="86" borderId="147">
      <alignment horizontal="right" vertical="center"/>
    </xf>
    <xf numFmtId="4" fontId="62" fillId="84" borderId="147">
      <alignment horizontal="right" vertical="center"/>
    </xf>
    <xf numFmtId="4" fontId="60" fillId="85" borderId="147"/>
    <xf numFmtId="0" fontId="60" fillId="0" borderId="147" applyNumberFormat="0" applyFill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44" fillId="70" borderId="0" applyNumberFormat="0" applyBorder="0" applyAlignment="0" applyProtection="0"/>
    <xf numFmtId="0" fontId="1" fillId="61" borderId="0" applyNumberFormat="0" applyBorder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1" fillId="61" borderId="0" applyNumberFormat="0" applyBorder="0" applyAlignment="0" applyProtection="0"/>
    <xf numFmtId="0" fontId="1" fillId="81" borderId="0" applyNumberFormat="0" applyBorder="0" applyAlignment="0" applyProtection="0"/>
    <xf numFmtId="0" fontId="62" fillId="84" borderId="147">
      <alignment horizontal="right" vertical="center"/>
    </xf>
    <xf numFmtId="0" fontId="17" fillId="0" borderId="145" applyNumberFormat="0" applyFill="0" applyAlignment="0" applyProtection="0"/>
    <xf numFmtId="0" fontId="23" fillId="43" borderId="143" applyNumberFormat="0" applyAlignment="0" applyProtection="0"/>
    <xf numFmtId="0" fontId="58" fillId="86" borderId="148">
      <alignment horizontal="right" vertical="center"/>
    </xf>
    <xf numFmtId="0" fontId="78" fillId="93" borderId="144" applyNumberFormat="0" applyAlignment="0" applyProtection="0"/>
    <xf numFmtId="0" fontId="68" fillId="43" borderId="144" applyNumberFormat="0" applyAlignment="0" applyProtection="0"/>
    <xf numFmtId="0" fontId="44" fillId="70" borderId="0" applyNumberFormat="0" applyBorder="0" applyAlignment="0" applyProtection="0"/>
    <xf numFmtId="0" fontId="30" fillId="0" borderId="0" applyNumberFormat="0" applyFill="0" applyBorder="0" applyAlignment="0" applyProtection="0"/>
    <xf numFmtId="0" fontId="85" fillId="0" borderId="145" applyNumberFormat="0" applyFill="0" applyAlignment="0" applyProtection="0"/>
    <xf numFmtId="0" fontId="1" fillId="69" borderId="0" applyNumberFormat="0" applyBorder="0" applyAlignment="0" applyProtection="0"/>
    <xf numFmtId="0" fontId="78" fillId="93" borderId="144" applyNumberFormat="0" applyAlignment="0" applyProtection="0"/>
    <xf numFmtId="0" fontId="44" fillId="82" borderId="0" applyNumberFormat="0" applyBorder="0" applyAlignment="0" applyProtection="0"/>
    <xf numFmtId="0" fontId="40" fillId="56" borderId="17" applyNumberFormat="0" applyAlignment="0" applyProtection="0"/>
    <xf numFmtId="0" fontId="39" fillId="56" borderId="18" applyNumberFormat="0" applyAlignment="0" applyProtection="0"/>
    <xf numFmtId="0" fontId="60" fillId="86" borderId="150">
      <alignment horizontal="left" vertical="center" wrapText="1" indent="2"/>
    </xf>
    <xf numFmtId="0" fontId="60" fillId="84" borderId="148">
      <alignment horizontal="left" vertical="center"/>
    </xf>
    <xf numFmtId="0" fontId="85" fillId="0" borderId="145" applyNumberFormat="0" applyFill="0" applyAlignment="0" applyProtection="0"/>
    <xf numFmtId="4" fontId="58" fillId="86" borderId="149">
      <alignment horizontal="right" vertical="center"/>
    </xf>
    <xf numFmtId="0" fontId="58" fillId="86" borderId="147">
      <alignment horizontal="right" vertical="center"/>
    </xf>
    <xf numFmtId="0" fontId="60" fillId="0" borderId="150">
      <alignment horizontal="left" vertical="center" wrapText="1" indent="2"/>
    </xf>
    <xf numFmtId="0" fontId="60" fillId="84" borderId="148">
      <alignment horizontal="left" vertical="center"/>
    </xf>
    <xf numFmtId="0" fontId="67" fillId="43" borderId="144" applyNumberFormat="0" applyAlignment="0" applyProtection="0"/>
    <xf numFmtId="0" fontId="60" fillId="84" borderId="148">
      <alignment horizontal="left" vertical="center"/>
    </xf>
    <xf numFmtId="0" fontId="60" fillId="0" borderId="150">
      <alignment horizontal="left" vertical="center" wrapText="1" indent="2"/>
    </xf>
    <xf numFmtId="0" fontId="58" fillId="86" borderId="149">
      <alignment horizontal="right" vertical="center"/>
    </xf>
    <xf numFmtId="0" fontId="67" fillId="43" borderId="144" applyNumberFormat="0" applyAlignment="0" applyProtection="0"/>
    <xf numFmtId="4" fontId="58" fillId="86" borderId="149">
      <alignment horizontal="right" vertical="center"/>
    </xf>
    <xf numFmtId="0" fontId="1" fillId="81" borderId="0" applyNumberFormat="0" applyBorder="0" applyAlignment="0" applyProtection="0"/>
    <xf numFmtId="0" fontId="58" fillId="84" borderId="147">
      <alignment horizontal="right" vertical="center"/>
    </xf>
    <xf numFmtId="0" fontId="60" fillId="86" borderId="150">
      <alignment horizontal="left" vertical="center" wrapText="1" indent="2"/>
    </xf>
    <xf numFmtId="0" fontId="1" fillId="72" borderId="0" applyNumberFormat="0" applyBorder="0" applyAlignment="0" applyProtection="0"/>
    <xf numFmtId="4" fontId="60" fillId="0" borderId="147" applyFill="0" applyBorder="0" applyProtection="0">
      <alignment horizontal="right" vertical="center"/>
    </xf>
    <xf numFmtId="0" fontId="17" fillId="0" borderId="145" applyNumberFormat="0" applyFill="0" applyAlignment="0" applyProtection="0"/>
    <xf numFmtId="0" fontId="23" fillId="43" borderId="143" applyNumberFormat="0" applyAlignment="0" applyProtection="0"/>
    <xf numFmtId="0" fontId="1" fillId="65" borderId="0" applyNumberFormat="0" applyBorder="0" applyAlignment="0" applyProtection="0"/>
    <xf numFmtId="4" fontId="58" fillId="86" borderId="147">
      <alignment horizontal="right" vertical="center"/>
    </xf>
    <xf numFmtId="0" fontId="43" fillId="0" borderId="0" applyNumberFormat="0" applyFill="0" applyBorder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49" fontId="59" fillId="0" borderId="147" applyNumberFormat="0" applyFill="0" applyBorder="0" applyProtection="0">
      <alignment horizontal="left" vertical="center"/>
    </xf>
    <xf numFmtId="0" fontId="60" fillId="0" borderId="150">
      <alignment horizontal="left" vertical="center" wrapText="1" indent="2"/>
    </xf>
    <xf numFmtId="0" fontId="60" fillId="0" borderId="150">
      <alignment horizontal="left" vertical="center" wrapText="1" indent="2"/>
    </xf>
    <xf numFmtId="0" fontId="1" fillId="76" borderId="0" applyNumberFormat="0" applyBorder="0" applyAlignment="0" applyProtection="0"/>
    <xf numFmtId="0" fontId="44" fillId="62" borderId="0" applyNumberFormat="0" applyBorder="0" applyAlignment="0" applyProtection="0"/>
    <xf numFmtId="0" fontId="2" fillId="0" borderId="22" applyNumberFormat="0" applyFill="0" applyAlignment="0" applyProtection="0"/>
    <xf numFmtId="0" fontId="71" fillId="93" borderId="144" applyNumberFormat="0" applyAlignment="0" applyProtection="0"/>
    <xf numFmtId="0" fontId="44" fillId="66" borderId="0" applyNumberFormat="0" applyBorder="0" applyAlignment="0" applyProtection="0"/>
    <xf numFmtId="0" fontId="60" fillId="86" borderId="150">
      <alignment horizontal="left" vertical="center" wrapText="1" indent="2"/>
    </xf>
    <xf numFmtId="0" fontId="39" fillId="56" borderId="18" applyNumberFormat="0" applyAlignment="0" applyProtection="0"/>
    <xf numFmtId="0" fontId="44" fillId="70" borderId="0" applyNumberFormat="0" applyBorder="0" applyAlignment="0" applyProtection="0"/>
    <xf numFmtId="0" fontId="60" fillId="86" borderId="150">
      <alignment horizontal="left" vertical="center" wrapText="1" indent="2"/>
    </xf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58" fillId="86" borderId="147">
      <alignment horizontal="right" vertical="center"/>
    </xf>
    <xf numFmtId="0" fontId="2" fillId="0" borderId="22" applyNumberFormat="0" applyFill="0" applyAlignment="0" applyProtection="0"/>
    <xf numFmtId="0" fontId="78" fillId="93" borderId="144" applyNumberFormat="0" applyAlignment="0" applyProtection="0"/>
    <xf numFmtId="0" fontId="30" fillId="0" borderId="0" applyNumberFormat="0" applyFill="0" applyBorder="0" applyAlignment="0" applyProtection="0"/>
    <xf numFmtId="0" fontId="44" fillId="78" borderId="0" applyNumberFormat="0" applyBorder="0" applyAlignment="0" applyProtection="0"/>
    <xf numFmtId="0" fontId="1" fillId="69" borderId="0" applyNumberFormat="0" applyBorder="0" applyAlignment="0" applyProtection="0"/>
    <xf numFmtId="0" fontId="60" fillId="85" borderId="147"/>
    <xf numFmtId="0" fontId="82" fillId="43" borderId="143" applyNumberFormat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44" fillId="62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4" fontId="58" fillId="86" borderId="149">
      <alignment horizontal="right" vertical="center"/>
    </xf>
    <xf numFmtId="0" fontId="68" fillId="43" borderId="144" applyNumberFormat="0" applyAlignment="0" applyProtection="0"/>
    <xf numFmtId="0" fontId="82" fillId="43" borderId="143" applyNumberFormat="0" applyAlignment="0" applyProtection="0"/>
    <xf numFmtId="0" fontId="8" fillId="47" borderId="146" applyNumberFormat="0" applyFont="0" applyAlignment="0" applyProtection="0"/>
    <xf numFmtId="0" fontId="71" fillId="93" borderId="144" applyNumberFormat="0" applyAlignment="0" applyProtection="0"/>
    <xf numFmtId="0" fontId="1" fillId="76" borderId="0" applyNumberFormat="0" applyBorder="0" applyAlignment="0" applyProtection="0"/>
    <xf numFmtId="0" fontId="78" fillId="93" borderId="144" applyNumberFormat="0" applyAlignment="0" applyProtection="0"/>
    <xf numFmtId="0" fontId="1" fillId="72" borderId="0" applyNumberFormat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1" fillId="60" borderId="0" applyNumberFormat="0" applyBorder="0" applyAlignment="0" applyProtection="0"/>
    <xf numFmtId="0" fontId="44" fillId="62" borderId="0" applyNumberFormat="0" applyBorder="0" applyAlignment="0" applyProtection="0"/>
    <xf numFmtId="4" fontId="60" fillId="0" borderId="147">
      <alignment horizontal="right" vertical="center"/>
    </xf>
    <xf numFmtId="4" fontId="58" fillId="84" borderId="147">
      <alignment horizontal="right" vertical="center"/>
    </xf>
    <xf numFmtId="0" fontId="58" fillId="86" borderId="148">
      <alignment horizontal="right" vertical="center"/>
    </xf>
    <xf numFmtId="0" fontId="1" fillId="81" borderId="0" applyNumberFormat="0" applyBorder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56" borderId="18" applyNumberFormat="0" applyAlignment="0" applyProtection="0"/>
    <xf numFmtId="0" fontId="44" fillId="78" borderId="0" applyNumberFormat="0" applyBorder="0" applyAlignment="0" applyProtection="0"/>
    <xf numFmtId="0" fontId="17" fillId="0" borderId="145" applyNumberFormat="0" applyFill="0" applyAlignment="0" applyProtection="0"/>
    <xf numFmtId="0" fontId="85" fillId="0" borderId="145" applyNumberFormat="0" applyFill="0" applyAlignment="0" applyProtection="0"/>
    <xf numFmtId="0" fontId="43" fillId="0" borderId="0" applyNumberFormat="0" applyFill="0" applyBorder="0" applyAlignment="0" applyProtection="0"/>
    <xf numFmtId="4" fontId="60" fillId="0" borderId="147">
      <alignment horizontal="right" vertical="center"/>
    </xf>
    <xf numFmtId="0" fontId="71" fillId="93" borderId="144" applyNumberFormat="0" applyAlignment="0" applyProtection="0"/>
    <xf numFmtId="0" fontId="1" fillId="61" borderId="0" applyNumberFormat="0" applyBorder="0" applyAlignment="0" applyProtection="0"/>
    <xf numFmtId="0" fontId="60" fillId="84" borderId="148">
      <alignment horizontal="left" vertical="center"/>
    </xf>
    <xf numFmtId="4" fontId="58" fillId="86" borderId="147">
      <alignment horizontal="right" vertical="center"/>
    </xf>
    <xf numFmtId="4" fontId="60" fillId="85" borderId="147"/>
    <xf numFmtId="0" fontId="44" fillId="62" borderId="0" applyNumberFormat="0" applyBorder="0" applyAlignment="0" applyProtection="0"/>
    <xf numFmtId="0" fontId="60" fillId="0" borderId="147">
      <alignment horizontal="right" vertical="center"/>
    </xf>
    <xf numFmtId="0" fontId="78" fillId="93" borderId="144" applyNumberFormat="0" applyAlignment="0" applyProtection="0"/>
    <xf numFmtId="49" fontId="59" fillId="0" borderId="147" applyNumberFormat="0" applyFill="0" applyBorder="0" applyProtection="0">
      <alignment horizontal="left" vertical="center"/>
    </xf>
    <xf numFmtId="0" fontId="1" fillId="69" borderId="0" applyNumberFormat="0" applyBorder="0" applyAlignment="0" applyProtection="0"/>
    <xf numFmtId="0" fontId="17" fillId="0" borderId="145" applyNumberFormat="0" applyFill="0" applyAlignment="0" applyProtection="0"/>
    <xf numFmtId="0" fontId="71" fillId="93" borderId="144" applyNumberFormat="0" applyAlignment="0" applyProtection="0"/>
    <xf numFmtId="0" fontId="58" fillId="86" borderId="148">
      <alignment horizontal="right" vertical="center"/>
    </xf>
    <xf numFmtId="4" fontId="58" fillId="86" borderId="147">
      <alignment horizontal="right" vertical="center"/>
    </xf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68" fillId="43" borderId="144" applyNumberFormat="0" applyAlignment="0" applyProtection="0"/>
    <xf numFmtId="0" fontId="8" fillId="47" borderId="146" applyNumberFormat="0" applyFont="0" applyAlignment="0" applyProtection="0"/>
    <xf numFmtId="0" fontId="1" fillId="72" borderId="0" applyNumberFormat="0" applyBorder="0" applyAlignment="0" applyProtection="0"/>
    <xf numFmtId="0" fontId="62" fillId="84" borderId="147">
      <alignment horizontal="right" vertical="center"/>
    </xf>
    <xf numFmtId="0" fontId="8" fillId="47" borderId="146" applyNumberFormat="0" applyFont="0" applyAlignment="0" applyProtection="0"/>
    <xf numFmtId="0" fontId="78" fillId="93" borderId="144" applyNumberFormat="0" applyAlignment="0" applyProtection="0"/>
    <xf numFmtId="4" fontId="60" fillId="85" borderId="147"/>
    <xf numFmtId="0" fontId="58" fillId="86" borderId="148">
      <alignment horizontal="right" vertical="center"/>
    </xf>
    <xf numFmtId="0" fontId="1" fillId="68" borderId="0" applyNumberFormat="0" applyBorder="0" applyAlignment="0" applyProtection="0"/>
    <xf numFmtId="0" fontId="60" fillId="86" borderId="150">
      <alignment horizontal="left" vertical="center" wrapText="1" indent="2"/>
    </xf>
    <xf numFmtId="4" fontId="58" fillId="86" borderId="147">
      <alignment horizontal="right" vertical="center"/>
    </xf>
    <xf numFmtId="0" fontId="40" fillId="56" borderId="17" applyNumberFormat="0" applyAlignment="0" applyProtection="0"/>
    <xf numFmtId="0" fontId="60" fillId="86" borderId="150">
      <alignment horizontal="left" vertical="center" wrapText="1" indent="2"/>
    </xf>
    <xf numFmtId="0" fontId="17" fillId="0" borderId="145" applyNumberFormat="0" applyFill="0" applyAlignment="0" applyProtection="0"/>
    <xf numFmtId="0" fontId="1" fillId="68" borderId="0" applyNumberFormat="0" applyBorder="0" applyAlignment="0" applyProtection="0"/>
    <xf numFmtId="0" fontId="60" fillId="0" borderId="150">
      <alignment horizontal="left" vertical="center" wrapText="1" indent="2"/>
    </xf>
    <xf numFmtId="0" fontId="44" fillId="66" borderId="0" applyNumberFormat="0" applyBorder="0" applyAlignment="0" applyProtection="0"/>
    <xf numFmtId="0" fontId="58" fillId="86" borderId="147">
      <alignment horizontal="right" vertical="center"/>
    </xf>
    <xf numFmtId="4" fontId="62" fillId="84" borderId="147">
      <alignment horizontal="right" vertical="center"/>
    </xf>
    <xf numFmtId="4" fontId="62" fillId="84" borderId="147">
      <alignment horizontal="right" vertical="center"/>
    </xf>
    <xf numFmtId="0" fontId="1" fillId="81" borderId="0" applyNumberFormat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4" fontId="58" fillId="84" borderId="147">
      <alignment horizontal="right" vertical="center"/>
    </xf>
    <xf numFmtId="0" fontId="1" fillId="73" borderId="0" applyNumberFormat="0" applyBorder="0" applyAlignment="0" applyProtection="0"/>
    <xf numFmtId="0" fontId="44" fillId="70" borderId="0" applyNumberFormat="0" applyBorder="0" applyAlignment="0" applyProtection="0"/>
    <xf numFmtId="0" fontId="44" fillId="78" borderId="0" applyNumberFormat="0" applyBorder="0" applyAlignment="0" applyProtection="0"/>
    <xf numFmtId="0" fontId="60" fillId="85" borderId="147"/>
    <xf numFmtId="0" fontId="1" fillId="64" borderId="0" applyNumberFormat="0" applyBorder="0" applyAlignment="0" applyProtection="0"/>
    <xf numFmtId="0" fontId="58" fillId="86" borderId="147">
      <alignment horizontal="right" vertical="center"/>
    </xf>
    <xf numFmtId="49" fontId="59" fillId="0" borderId="147" applyNumberFormat="0" applyFill="0" applyBorder="0" applyProtection="0">
      <alignment horizontal="left" vertical="center"/>
    </xf>
    <xf numFmtId="0" fontId="58" fillId="86" borderId="147">
      <alignment horizontal="right" vertical="center"/>
    </xf>
    <xf numFmtId="4" fontId="60" fillId="0" borderId="147" applyFill="0" applyBorder="0" applyProtection="0">
      <alignment horizontal="right" vertical="center"/>
    </xf>
    <xf numFmtId="4" fontId="58" fillId="86" borderId="147">
      <alignment horizontal="right" vertical="center"/>
    </xf>
    <xf numFmtId="4" fontId="62" fillId="84" borderId="147">
      <alignment horizontal="right" vertical="center"/>
    </xf>
    <xf numFmtId="0" fontId="60" fillId="85" borderId="147"/>
    <xf numFmtId="0" fontId="64" fillId="47" borderId="146" applyNumberFormat="0" applyFont="0" applyAlignment="0" applyProtection="0"/>
    <xf numFmtId="0" fontId="60" fillId="0" borderId="147">
      <alignment horizontal="right" vertical="center"/>
    </xf>
    <xf numFmtId="0" fontId="78" fillId="93" borderId="144" applyNumberFormat="0" applyAlignment="0" applyProtection="0"/>
    <xf numFmtId="4" fontId="60" fillId="0" borderId="147">
      <alignment horizontal="right" vertical="center"/>
    </xf>
    <xf numFmtId="0" fontId="40" fillId="56" borderId="17" applyNumberFormat="0" applyAlignment="0" applyProtection="0"/>
    <xf numFmtId="0" fontId="62" fillId="84" borderId="147">
      <alignment horizontal="right" vertical="center"/>
    </xf>
    <xf numFmtId="0" fontId="44" fillId="70" borderId="0" applyNumberFormat="0" applyBorder="0" applyAlignment="0" applyProtection="0"/>
    <xf numFmtId="49" fontId="59" fillId="0" borderId="147" applyNumberFormat="0" applyFill="0" applyBorder="0" applyProtection="0">
      <alignment horizontal="left" vertical="center"/>
    </xf>
    <xf numFmtId="4" fontId="58" fillId="86" borderId="147">
      <alignment horizontal="right" vertical="center"/>
    </xf>
    <xf numFmtId="0" fontId="1" fillId="68" borderId="0" applyNumberFormat="0" applyBorder="0" applyAlignment="0" applyProtection="0"/>
    <xf numFmtId="4" fontId="58" fillId="84" borderId="147">
      <alignment horizontal="right" vertical="center"/>
    </xf>
    <xf numFmtId="0" fontId="68" fillId="43" borderId="144" applyNumberFormat="0" applyAlignment="0" applyProtection="0"/>
    <xf numFmtId="0" fontId="85" fillId="0" borderId="145" applyNumberFormat="0" applyFill="0" applyAlignment="0" applyProtection="0"/>
    <xf numFmtId="0" fontId="78" fillId="93" borderId="144" applyNumberFormat="0" applyAlignment="0" applyProtection="0"/>
    <xf numFmtId="0" fontId="60" fillId="0" borderId="147" applyNumberFormat="0" applyFill="0" applyAlignment="0" applyProtection="0"/>
    <xf numFmtId="49" fontId="59" fillId="0" borderId="147" applyNumberFormat="0" applyFill="0" applyBorder="0" applyProtection="0">
      <alignment horizontal="left" vertical="center"/>
    </xf>
    <xf numFmtId="0" fontId="82" fillId="43" borderId="143" applyNumberFormat="0" applyAlignment="0" applyProtection="0"/>
    <xf numFmtId="0" fontId="44" fillId="78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150">
      <alignment horizontal="left" vertical="center" wrapText="1" indent="2"/>
    </xf>
    <xf numFmtId="4" fontId="60" fillId="85" borderId="147"/>
    <xf numFmtId="0" fontId="44" fillId="62" borderId="0" applyNumberFormat="0" applyBorder="0" applyAlignment="0" applyProtection="0"/>
    <xf numFmtId="4" fontId="60" fillId="0" borderId="147" applyFill="0" applyBorder="0" applyProtection="0">
      <alignment horizontal="right" vertical="center"/>
    </xf>
    <xf numFmtId="0" fontId="68" fillId="43" borderId="144" applyNumberFormat="0" applyAlignment="0" applyProtection="0"/>
    <xf numFmtId="0" fontId="23" fillId="43" borderId="143" applyNumberFormat="0" applyAlignment="0" applyProtection="0"/>
    <xf numFmtId="0" fontId="1" fillId="60" borderId="0" applyNumberFormat="0" applyBorder="0" applyAlignment="0" applyProtection="0"/>
    <xf numFmtId="4" fontId="58" fillId="86" borderId="147">
      <alignment horizontal="right" vertical="center"/>
    </xf>
    <xf numFmtId="0" fontId="96" fillId="48" borderId="146" applyNumberFormat="0" applyFont="0" applyAlignment="0" applyProtection="0"/>
    <xf numFmtId="0" fontId="1" fillId="69" borderId="0" applyNumberFormat="0" applyBorder="0" applyAlignment="0" applyProtection="0"/>
    <xf numFmtId="0" fontId="68" fillId="43" borderId="144" applyNumberFormat="0" applyAlignment="0" applyProtection="0"/>
    <xf numFmtId="0" fontId="1" fillId="61" borderId="0" applyNumberFormat="0" applyBorder="0" applyAlignment="0" applyProtection="0"/>
    <xf numFmtId="0" fontId="82" fillId="43" borderId="143" applyNumberFormat="0" applyAlignment="0" applyProtection="0"/>
    <xf numFmtId="179" fontId="131" fillId="47" borderId="151" applyNumberFormat="0" applyFont="0" applyAlignment="0" applyProtection="0"/>
    <xf numFmtId="0" fontId="68" fillId="43" borderId="144" applyNumberFormat="0" applyAlignment="0" applyProtection="0"/>
    <xf numFmtId="0" fontId="71" fillId="93" borderId="144" applyNumberFormat="0" applyAlignment="0" applyProtection="0"/>
    <xf numFmtId="0" fontId="44" fillId="78" borderId="0" applyNumberFormat="0" applyBorder="0" applyAlignment="0" applyProtection="0"/>
    <xf numFmtId="0" fontId="68" fillId="43" borderId="144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1" fillId="72" borderId="0" applyNumberFormat="0" applyBorder="0" applyAlignment="0" applyProtection="0"/>
    <xf numFmtId="0" fontId="60" fillId="85" borderId="147"/>
    <xf numFmtId="0" fontId="1" fillId="76" borderId="0" applyNumberFormat="0" applyBorder="0" applyAlignment="0" applyProtection="0"/>
    <xf numFmtId="0" fontId="1" fillId="61" borderId="0" applyNumberFormat="0" applyBorder="0" applyAlignment="0" applyProtection="0"/>
    <xf numFmtId="4" fontId="58" fillId="86" borderId="148">
      <alignment horizontal="right" vertical="center"/>
    </xf>
    <xf numFmtId="0" fontId="1" fillId="69" borderId="0" applyNumberFormat="0" applyBorder="0" applyAlignment="0" applyProtection="0"/>
    <xf numFmtId="0" fontId="78" fillId="93" borderId="144" applyNumberFormat="0" applyAlignment="0" applyProtection="0"/>
    <xf numFmtId="0" fontId="58" fillId="86" borderId="147">
      <alignment horizontal="right" vertical="center"/>
    </xf>
    <xf numFmtId="4" fontId="60" fillId="85" borderId="147"/>
    <xf numFmtId="0" fontId="1" fillId="69" borderId="0" applyNumberFormat="0" applyBorder="0" applyAlignment="0" applyProtection="0"/>
    <xf numFmtId="0" fontId="58" fillId="84" borderId="147">
      <alignment horizontal="right" vertical="center"/>
    </xf>
    <xf numFmtId="0" fontId="64" fillId="47" borderId="146" applyNumberFormat="0" applyFont="0" applyAlignment="0" applyProtection="0"/>
    <xf numFmtId="0" fontId="30" fillId="0" borderId="0" applyNumberFormat="0" applyFill="0" applyBorder="0" applyAlignment="0" applyProtection="0"/>
    <xf numFmtId="0" fontId="1" fillId="60" borderId="0" applyNumberFormat="0" applyBorder="0" applyAlignment="0" applyProtection="0"/>
    <xf numFmtId="0" fontId="96" fillId="48" borderId="146" applyNumberFormat="0" applyFont="0" applyAlignment="0" applyProtection="0"/>
    <xf numFmtId="0" fontId="1" fillId="76" borderId="0" applyNumberFormat="0" applyBorder="0" applyAlignment="0" applyProtection="0"/>
    <xf numFmtId="4" fontId="60" fillId="0" borderId="147" applyFill="0" applyBorder="0" applyProtection="0">
      <alignment horizontal="right" vertical="center"/>
    </xf>
    <xf numFmtId="0" fontId="1" fillId="77" borderId="0" applyNumberFormat="0" applyBorder="0" applyAlignment="0" applyProtection="0"/>
    <xf numFmtId="0" fontId="40" fillId="56" borderId="17" applyNumberFormat="0" applyAlignment="0" applyProtection="0"/>
    <xf numFmtId="0" fontId="1" fillId="80" borderId="0" applyNumberFormat="0" applyBorder="0" applyAlignment="0" applyProtection="0"/>
    <xf numFmtId="0" fontId="60" fillId="0" borderId="147" applyNumberFormat="0" applyFill="0" applyAlignment="0" applyProtection="0"/>
    <xf numFmtId="0" fontId="1" fillId="77" borderId="0" applyNumberFormat="0" applyBorder="0" applyAlignment="0" applyProtection="0"/>
    <xf numFmtId="0" fontId="1" fillId="60" borderId="0" applyNumberFormat="0" applyBorder="0" applyAlignment="0" applyProtection="0"/>
    <xf numFmtId="0" fontId="39" fillId="56" borderId="18" applyNumberFormat="0" applyAlignment="0" applyProtection="0"/>
    <xf numFmtId="0" fontId="68" fillId="43" borderId="144" applyNumberFormat="0" applyAlignment="0" applyProtection="0"/>
    <xf numFmtId="0" fontId="58" fillId="86" borderId="149">
      <alignment horizontal="right" vertical="center"/>
    </xf>
    <xf numFmtId="0" fontId="1" fillId="76" borderId="0" applyNumberFormat="0" applyBorder="0" applyAlignment="0" applyProtection="0"/>
    <xf numFmtId="179" fontId="131" fillId="47" borderId="151" applyNumberFormat="0" applyFont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78" fillId="93" borderId="144" applyNumberFormat="0" applyAlignment="0" applyProtection="0"/>
    <xf numFmtId="0" fontId="1" fillId="65" borderId="0" applyNumberFormat="0" applyBorder="0" applyAlignment="0" applyProtection="0"/>
    <xf numFmtId="0" fontId="1" fillId="81" borderId="0" applyNumberFormat="0" applyBorder="0" applyAlignment="0" applyProtection="0"/>
    <xf numFmtId="0" fontId="1" fillId="68" borderId="0" applyNumberFormat="0" applyBorder="0" applyAlignment="0" applyProtection="0"/>
    <xf numFmtId="0" fontId="44" fillId="62" borderId="0" applyNumberFormat="0" applyBorder="0" applyAlignment="0" applyProtection="0"/>
    <xf numFmtId="0" fontId="64" fillId="47" borderId="146" applyNumberFormat="0" applyFont="0" applyAlignment="0" applyProtection="0"/>
    <xf numFmtId="0" fontId="68" fillId="43" borderId="144" applyNumberFormat="0" applyAlignment="0" applyProtection="0"/>
    <xf numFmtId="0" fontId="60" fillId="0" borderId="150">
      <alignment horizontal="left" vertical="center" wrapText="1" indent="2"/>
    </xf>
    <xf numFmtId="0" fontId="1" fillId="77" borderId="0" applyNumberFormat="0" applyBorder="0" applyAlignment="0" applyProtection="0"/>
    <xf numFmtId="0" fontId="1" fillId="60" borderId="0" applyNumberFormat="0" applyBorder="0" applyAlignment="0" applyProtection="0"/>
    <xf numFmtId="4" fontId="58" fillId="86" borderId="148">
      <alignment horizontal="right" vertical="center"/>
    </xf>
    <xf numFmtId="4" fontId="62" fillId="84" borderId="147">
      <alignment horizontal="right" vertical="center"/>
    </xf>
    <xf numFmtId="176" fontId="60" fillId="99" borderId="147" applyNumberFormat="0" applyFont="0" applyBorder="0" applyAlignment="0" applyProtection="0">
      <alignment horizontal="right" vertical="center"/>
    </xf>
    <xf numFmtId="0" fontId="85" fillId="0" borderId="145" applyNumberFormat="0" applyFill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71" fillId="93" borderId="144" applyNumberFormat="0" applyAlignment="0" applyProtection="0"/>
    <xf numFmtId="0" fontId="60" fillId="84" borderId="148">
      <alignment horizontal="left" vertical="center"/>
    </xf>
    <xf numFmtId="0" fontId="40" fillId="56" borderId="17" applyNumberFormat="0" applyAlignment="0" applyProtection="0"/>
    <xf numFmtId="0" fontId="85" fillId="0" borderId="145" applyNumberFormat="0" applyFill="0" applyAlignment="0" applyProtection="0"/>
    <xf numFmtId="0" fontId="71" fillId="93" borderId="144" applyNumberFormat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18" fillId="0" borderId="0" applyFont="0" applyFill="0" applyBorder="0" applyAlignment="0" applyProtection="0">
      <alignment vertical="top"/>
    </xf>
    <xf numFmtId="0" fontId="78" fillId="93" borderId="144" applyNumberFormat="0" applyAlignment="0" applyProtection="0"/>
    <xf numFmtId="168" fontId="13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38" fillId="0" borderId="0" applyFont="0" applyFill="0" applyBorder="0" applyAlignment="0" applyProtection="0"/>
    <xf numFmtId="0" fontId="17" fillId="0" borderId="145" applyNumberFormat="0" applyFill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82" borderId="0" applyNumberFormat="0" applyBorder="0" applyAlignment="0" applyProtection="0"/>
    <xf numFmtId="168" fontId="1" fillId="0" borderId="0" applyFont="0" applyFill="0" applyBorder="0" applyAlignment="0" applyProtection="0"/>
    <xf numFmtId="0" fontId="68" fillId="43" borderId="144" applyNumberFormat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147" applyNumberFormat="0" applyFill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5" fillId="0" borderId="145" applyNumberFormat="0" applyFill="0" applyAlignment="0" applyProtection="0"/>
    <xf numFmtId="0" fontId="78" fillId="93" borderId="144" applyNumberFormat="0" applyAlignment="0" applyProtection="0"/>
    <xf numFmtId="4" fontId="58" fillId="86" borderId="147">
      <alignment horizontal="right" vertical="center"/>
    </xf>
    <xf numFmtId="168" fontId="137" fillId="0" borderId="0" applyFont="0" applyFill="0" applyBorder="0" applyAlignment="0" applyProtection="0"/>
    <xf numFmtId="49" fontId="59" fillId="0" borderId="147" applyNumberFormat="0" applyFill="0" applyBorder="0" applyProtection="0">
      <alignment horizontal="left" vertical="center"/>
    </xf>
    <xf numFmtId="168" fontId="8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86" borderId="147">
      <alignment horizontal="right"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56" borderId="17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8" fillId="84" borderId="147">
      <alignment horizontal="right" vertical="center"/>
    </xf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7" fillId="0" borderId="145" applyNumberFormat="0" applyFill="0" applyAlignment="0" applyProtection="0"/>
    <xf numFmtId="0" fontId="58" fillId="86" borderId="147">
      <alignment horizontal="right" vertical="center"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8" fillId="86" borderId="149">
      <alignment horizontal="right" vertical="center"/>
    </xf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18" fillId="0" borderId="0">
      <alignment vertical="top"/>
    </xf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40" fillId="0" borderId="0" applyFont="0" applyFill="0" applyBorder="0" applyAlignment="0" applyProtection="0"/>
    <xf numFmtId="0" fontId="64" fillId="47" borderId="146" applyNumberFormat="0" applyFont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0" fontId="44" fillId="62" borderId="0" applyNumberFormat="0" applyBorder="0" applyAlignment="0" applyProtection="0"/>
    <xf numFmtId="0" fontId="23" fillId="43" borderId="143" applyNumberFormat="0" applyAlignment="0" applyProtection="0"/>
    <xf numFmtId="4" fontId="62" fillId="84" borderId="147">
      <alignment horizontal="right" vertical="center"/>
    </xf>
    <xf numFmtId="0" fontId="67" fillId="43" borderId="144" applyNumberFormat="0" applyAlignment="0" applyProtection="0"/>
    <xf numFmtId="0" fontId="17" fillId="0" borderId="145" applyNumberFormat="0" applyFill="0" applyAlignment="0" applyProtection="0"/>
    <xf numFmtId="0" fontId="58" fillId="86" borderId="147">
      <alignment horizontal="right" vertical="center"/>
    </xf>
    <xf numFmtId="0" fontId="60" fillId="84" borderId="148">
      <alignment horizontal="left" vertical="center"/>
    </xf>
    <xf numFmtId="4" fontId="60" fillId="0" borderId="147" applyFill="0" applyBorder="0" applyProtection="0">
      <alignment horizontal="right" vertical="center"/>
    </xf>
    <xf numFmtId="0" fontId="60" fillId="0" borderId="147" applyNumberFormat="0" applyFill="0" applyAlignment="0" applyProtection="0"/>
    <xf numFmtId="49" fontId="59" fillId="0" borderId="147" applyNumberFormat="0" applyFill="0" applyBorder="0" applyProtection="0">
      <alignment horizontal="left" vertical="center"/>
    </xf>
    <xf numFmtId="49" fontId="59" fillId="0" borderId="147" applyNumberFormat="0" applyFill="0" applyBorder="0" applyProtection="0">
      <alignment horizontal="left" vertical="center"/>
    </xf>
    <xf numFmtId="176" fontId="60" fillId="99" borderId="147" applyNumberFormat="0" applyFont="0" applyBorder="0" applyAlignment="0" applyProtection="0">
      <alignment horizontal="right" vertical="center"/>
    </xf>
    <xf numFmtId="0" fontId="60" fillId="0" borderId="147">
      <alignment horizontal="right" vertical="center"/>
    </xf>
    <xf numFmtId="4" fontId="58" fillId="86" borderId="147">
      <alignment horizontal="right"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0" fontId="60" fillId="0" borderId="147">
      <alignment horizontal="right" vertical="center"/>
    </xf>
    <xf numFmtId="167" fontId="137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top"/>
    </xf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>
      <alignment vertical="top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72" borderId="0" applyNumberFormat="0" applyBorder="0" applyAlignment="0" applyProtection="0"/>
    <xf numFmtId="0" fontId="58" fillId="86" borderId="147">
      <alignment horizontal="right" vertical="center"/>
    </xf>
    <xf numFmtId="0" fontId="58" fillId="86" borderId="147">
      <alignment horizontal="right" vertical="center"/>
    </xf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74" borderId="0" applyNumberFormat="0" applyBorder="0" applyAlignment="0" applyProtection="0"/>
    <xf numFmtId="0" fontId="44" fillId="66" borderId="0" applyNumberFormat="0" applyBorder="0" applyAlignment="0" applyProtection="0"/>
    <xf numFmtId="0" fontId="60" fillId="0" borderId="147">
      <alignment horizontal="right" vertical="center"/>
    </xf>
    <xf numFmtId="0" fontId="23" fillId="43" borderId="143" applyNumberFormat="0" applyAlignment="0" applyProtection="0"/>
    <xf numFmtId="0" fontId="2" fillId="0" borderId="22" applyNumberFormat="0" applyFill="0" applyAlignment="0" applyProtection="0"/>
    <xf numFmtId="0" fontId="1" fillId="77" borderId="0" applyNumberFormat="0" applyBorder="0" applyAlignment="0" applyProtection="0"/>
    <xf numFmtId="0" fontId="1" fillId="69" borderId="0" applyNumberFormat="0" applyBorder="0" applyAlignment="0" applyProtection="0"/>
    <xf numFmtId="0" fontId="1" fillId="65" borderId="0" applyNumberFormat="0" applyBorder="0" applyAlignment="0" applyProtection="0"/>
    <xf numFmtId="4" fontId="60" fillId="0" borderId="147">
      <alignment horizontal="right" vertical="center"/>
    </xf>
    <xf numFmtId="0" fontId="60" fillId="85" borderId="147"/>
    <xf numFmtId="0" fontId="8" fillId="47" borderId="146" applyNumberFormat="0" applyFont="0" applyAlignment="0" applyProtection="0"/>
    <xf numFmtId="0" fontId="58" fillId="86" borderId="149">
      <alignment horizontal="right" vertical="center"/>
    </xf>
    <xf numFmtId="0" fontId="8" fillId="47" borderId="146" applyNumberFormat="0" applyFont="0" applyAlignment="0" applyProtection="0"/>
    <xf numFmtId="0" fontId="64" fillId="47" borderId="146" applyNumberFormat="0" applyFont="0" applyAlignment="0" applyProtection="0"/>
    <xf numFmtId="167" fontId="8" fillId="123" borderId="0">
      <protection locked="0"/>
    </xf>
    <xf numFmtId="0" fontId="39" fillId="56" borderId="18" applyNumberFormat="0" applyAlignment="0" applyProtection="0"/>
    <xf numFmtId="0" fontId="40" fillId="56" borderId="17" applyNumberFormat="0" applyAlignment="0" applyProtection="0"/>
    <xf numFmtId="0" fontId="43" fillId="0" borderId="0" applyNumberFormat="0" applyFill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44" fillId="62" borderId="0" applyNumberFormat="0" applyBorder="0" applyAlignment="0" applyProtection="0"/>
    <xf numFmtId="0" fontId="58" fillId="86" borderId="149">
      <alignment horizontal="right" vertical="center"/>
    </xf>
    <xf numFmtId="0" fontId="30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4" fontId="58" fillId="86" borderId="147">
      <alignment horizontal="right" vertical="center"/>
    </xf>
    <xf numFmtId="0" fontId="44" fillId="74" borderId="0" applyNumberFormat="0" applyBorder="0" applyAlignment="0" applyProtection="0"/>
    <xf numFmtId="0" fontId="39" fillId="56" borderId="18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1" fillId="76" borderId="0" applyNumberFormat="0" applyBorder="0" applyAlignment="0" applyProtection="0"/>
    <xf numFmtId="0" fontId="58" fillId="86" borderId="147">
      <alignment horizontal="right" vertical="center"/>
    </xf>
    <xf numFmtId="0" fontId="78" fillId="93" borderId="144" applyNumberFormat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67" fillId="43" borderId="144" applyNumberFormat="0" applyAlignment="0" applyProtection="0"/>
    <xf numFmtId="0" fontId="60" fillId="0" borderId="150">
      <alignment horizontal="left" vertical="center" wrapText="1" indent="2"/>
    </xf>
    <xf numFmtId="0" fontId="8" fillId="47" borderId="146" applyNumberFormat="0" applyFont="0" applyAlignment="0" applyProtection="0"/>
    <xf numFmtId="4" fontId="58" fillId="86" borderId="147">
      <alignment horizontal="right" vertical="center"/>
    </xf>
    <xf numFmtId="0" fontId="67" fillId="43" borderId="144" applyNumberFormat="0" applyAlignment="0" applyProtection="0"/>
    <xf numFmtId="4" fontId="60" fillId="0" borderId="147">
      <alignment horizontal="right" vertical="center"/>
    </xf>
    <xf numFmtId="49" fontId="60" fillId="0" borderId="148" applyNumberFormat="0" applyFont="0" applyFill="0" applyBorder="0" applyProtection="0">
      <alignment horizontal="left" vertical="center" indent="5"/>
    </xf>
    <xf numFmtId="0" fontId="85" fillId="0" borderId="145" applyNumberFormat="0" applyFill="0" applyAlignment="0" applyProtection="0"/>
    <xf numFmtId="0" fontId="58" fillId="86" borderId="147">
      <alignment horizontal="right" vertical="center"/>
    </xf>
    <xf numFmtId="0" fontId="68" fillId="43" borderId="144" applyNumberFormat="0" applyAlignment="0" applyProtection="0"/>
    <xf numFmtId="4" fontId="60" fillId="85" borderId="147"/>
    <xf numFmtId="0" fontId="17" fillId="0" borderId="145" applyNumberFormat="0" applyFill="0" applyAlignment="0" applyProtection="0"/>
    <xf numFmtId="0" fontId="62" fillId="84" borderId="147">
      <alignment horizontal="right" vertical="center"/>
    </xf>
    <xf numFmtId="0" fontId="60" fillId="85" borderId="147"/>
    <xf numFmtId="0" fontId="71" fillId="93" borderId="144" applyNumberFormat="0" applyAlignment="0" applyProtection="0"/>
    <xf numFmtId="0" fontId="60" fillId="0" borderId="147">
      <alignment horizontal="right" vertical="center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149">
      <alignment horizontal="right" vertical="center"/>
    </xf>
    <xf numFmtId="0" fontId="1" fillId="60" borderId="0" applyNumberFormat="0" applyBorder="0" applyAlignment="0" applyProtection="0"/>
    <xf numFmtId="0" fontId="1" fillId="76" borderId="0" applyNumberFormat="0" applyBorder="0" applyAlignment="0" applyProtection="0"/>
    <xf numFmtId="4" fontId="62" fillId="84" borderId="147">
      <alignment horizontal="right" vertical="center"/>
    </xf>
    <xf numFmtId="0" fontId="44" fillId="70" borderId="0" applyNumberFormat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1" fillId="73" borderId="0" applyNumberFormat="0" applyBorder="0" applyAlignment="0" applyProtection="0"/>
    <xf numFmtId="0" fontId="17" fillId="0" borderId="145" applyNumberFormat="0" applyFill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1" fillId="61" borderId="0" applyNumberFormat="0" applyBorder="0" applyAlignment="0" applyProtection="0"/>
    <xf numFmtId="0" fontId="1" fillId="81" borderId="0" applyNumberFormat="0" applyBorder="0" applyAlignment="0" applyProtection="0"/>
    <xf numFmtId="0" fontId="1" fillId="64" borderId="0" applyNumberFormat="0" applyBorder="0" applyAlignment="0" applyProtection="0"/>
    <xf numFmtId="0" fontId="30" fillId="0" borderId="0" applyNumberFormat="0" applyFill="0" applyBorder="0" applyAlignment="0" applyProtection="0"/>
    <xf numFmtId="0" fontId="44" fillId="82" borderId="0" applyNumberFormat="0" applyBorder="0" applyAlignment="0" applyProtection="0"/>
    <xf numFmtId="0" fontId="44" fillId="70" borderId="0" applyNumberFormat="0" applyBorder="0" applyAlignment="0" applyProtection="0"/>
    <xf numFmtId="0" fontId="44" fillId="74" borderId="0" applyNumberFormat="0" applyBorder="0" applyAlignment="0" applyProtection="0"/>
    <xf numFmtId="0" fontId="44" fillId="78" borderId="0" applyNumberFormat="0" applyBorder="0" applyAlignment="0" applyProtection="0"/>
    <xf numFmtId="0" fontId="85" fillId="0" borderId="145" applyNumberFormat="0" applyFill="0" applyAlignment="0" applyProtection="0"/>
    <xf numFmtId="0" fontId="60" fillId="86" borderId="150">
      <alignment horizontal="left" vertical="center" wrapText="1" indent="2"/>
    </xf>
    <xf numFmtId="0" fontId="1" fillId="64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82" fillId="43" borderId="143" applyNumberFormat="0" applyAlignment="0" applyProtection="0"/>
    <xf numFmtId="0" fontId="1" fillId="81" borderId="0" applyNumberFormat="0" applyBorder="0" applyAlignment="0" applyProtection="0"/>
    <xf numFmtId="0" fontId="1" fillId="64" borderId="0" applyNumberFormat="0" applyBorder="0" applyAlignment="0" applyProtection="0"/>
    <xf numFmtId="0" fontId="2" fillId="0" borderId="22" applyNumberFormat="0" applyFill="0" applyAlignment="0" applyProtection="0"/>
    <xf numFmtId="0" fontId="58" fillId="86" borderId="147">
      <alignment horizontal="right" vertical="center"/>
    </xf>
    <xf numFmtId="0" fontId="1" fillId="81" borderId="0" applyNumberFormat="0" applyBorder="0" applyAlignment="0" applyProtection="0"/>
    <xf numFmtId="0" fontId="1" fillId="77" borderId="0" applyNumberFormat="0" applyBorder="0" applyAlignment="0" applyProtection="0"/>
    <xf numFmtId="0" fontId="60" fillId="0" borderId="150">
      <alignment horizontal="left" vertical="center" wrapText="1" indent="2"/>
    </xf>
    <xf numFmtId="0" fontId="1" fillId="81" borderId="0" applyNumberFormat="0" applyBorder="0" applyAlignment="0" applyProtection="0"/>
    <xf numFmtId="0" fontId="2" fillId="0" borderId="22" applyNumberFormat="0" applyFill="0" applyAlignment="0" applyProtection="0"/>
    <xf numFmtId="0" fontId="58" fillId="86" borderId="149">
      <alignment horizontal="right" vertical="center"/>
    </xf>
    <xf numFmtId="0" fontId="30" fillId="0" borderId="0" applyNumberFormat="0" applyFill="0" applyBorder="0" applyAlignment="0" applyProtection="0"/>
    <xf numFmtId="0" fontId="60" fillId="0" borderId="147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0" fontId="1" fillId="73" borderId="0" applyNumberFormat="0" applyBorder="0" applyAlignment="0" applyProtection="0"/>
    <xf numFmtId="0" fontId="71" fillId="93" borderId="144" applyNumberFormat="0" applyAlignment="0" applyProtection="0"/>
    <xf numFmtId="0" fontId="1" fillId="73" borderId="0" applyNumberFormat="0" applyBorder="0" applyAlignment="0" applyProtection="0"/>
    <xf numFmtId="0" fontId="82" fillId="43" borderId="143" applyNumberFormat="0" applyAlignment="0" applyProtection="0"/>
    <xf numFmtId="0" fontId="58" fillId="84" borderId="147">
      <alignment horizontal="right" vertical="center"/>
    </xf>
    <xf numFmtId="4" fontId="58" fillId="86" borderId="147">
      <alignment horizontal="right" vertical="center"/>
    </xf>
    <xf numFmtId="0" fontId="1" fillId="76" borderId="0" applyNumberFormat="0" applyBorder="0" applyAlignment="0" applyProtection="0"/>
    <xf numFmtId="0" fontId="1" fillId="73" borderId="0" applyNumberFormat="0" applyBorder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44" fillId="74" borderId="0" applyNumberFormat="0" applyBorder="0" applyAlignment="0" applyProtection="0"/>
    <xf numFmtId="0" fontId="1" fillId="80" borderId="0" applyNumberFormat="0" applyBorder="0" applyAlignment="0" applyProtection="0"/>
    <xf numFmtId="0" fontId="67" fillId="43" borderId="144" applyNumberFormat="0" applyAlignment="0" applyProtection="0"/>
    <xf numFmtId="0" fontId="78" fillId="93" borderId="144" applyNumberFormat="0" applyAlignment="0" applyProtection="0"/>
    <xf numFmtId="0" fontId="39" fillId="56" borderId="18" applyNumberFormat="0" applyAlignment="0" applyProtection="0"/>
    <xf numFmtId="0" fontId="44" fillId="66" borderId="0" applyNumberFormat="0" applyBorder="0" applyAlignment="0" applyProtection="0"/>
    <xf numFmtId="4" fontId="58" fillId="86" borderId="147">
      <alignment horizontal="right" vertical="center"/>
    </xf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4" fontId="62" fillId="84" borderId="147">
      <alignment horizontal="right" vertical="center"/>
    </xf>
    <xf numFmtId="0" fontId="67" fillId="43" borderId="144" applyNumberFormat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1" borderId="0" applyNumberFormat="0" applyBorder="0" applyAlignment="0" applyProtection="0"/>
    <xf numFmtId="4" fontId="62" fillId="84" borderId="147">
      <alignment horizontal="right" vertical="center"/>
    </xf>
    <xf numFmtId="0" fontId="44" fillId="70" borderId="0" applyNumberFormat="0" applyBorder="0" applyAlignment="0" applyProtection="0"/>
    <xf numFmtId="0" fontId="40" fillId="56" borderId="17" applyNumberFormat="0" applyAlignment="0" applyProtection="0"/>
    <xf numFmtId="4" fontId="58" fillId="84" borderId="147">
      <alignment horizontal="right" vertical="center"/>
    </xf>
    <xf numFmtId="0" fontId="62" fillId="84" borderId="147">
      <alignment horizontal="right" vertical="center"/>
    </xf>
    <xf numFmtId="49" fontId="59" fillId="0" borderId="147" applyNumberFormat="0" applyFill="0" applyBorder="0" applyProtection="0">
      <alignment horizontal="left" vertical="center"/>
    </xf>
    <xf numFmtId="0" fontId="44" fillId="66" borderId="0" applyNumberFormat="0" applyBorder="0" applyAlignment="0" applyProtection="0"/>
    <xf numFmtId="4" fontId="62" fillId="84" borderId="147">
      <alignment horizontal="right" vertical="center"/>
    </xf>
    <xf numFmtId="0" fontId="68" fillId="43" borderId="144" applyNumberFormat="0" applyAlignment="0" applyProtection="0"/>
    <xf numFmtId="0" fontId="44" fillId="74" borderId="0" applyNumberFormat="0" applyBorder="0" applyAlignment="0" applyProtection="0"/>
    <xf numFmtId="0" fontId="1" fillId="77" borderId="0" applyNumberFormat="0" applyBorder="0" applyAlignment="0" applyProtection="0"/>
    <xf numFmtId="0" fontId="68" fillId="43" borderId="144" applyNumberFormat="0" applyAlignment="0" applyProtection="0"/>
    <xf numFmtId="0" fontId="1" fillId="76" borderId="0" applyNumberFormat="0" applyBorder="0" applyAlignment="0" applyProtection="0"/>
    <xf numFmtId="0" fontId="82" fillId="43" borderId="143" applyNumberFormat="0" applyAlignment="0" applyProtection="0"/>
    <xf numFmtId="0" fontId="64" fillId="47" borderId="146" applyNumberFormat="0" applyFont="0" applyAlignment="0" applyProtection="0"/>
    <xf numFmtId="0" fontId="1" fillId="60" borderId="0" applyNumberFormat="0" applyBorder="0" applyAlignment="0" applyProtection="0"/>
    <xf numFmtId="0" fontId="58" fillId="86" borderId="147">
      <alignment horizontal="right" vertical="center"/>
    </xf>
    <xf numFmtId="0" fontId="78" fillId="93" borderId="144" applyNumberFormat="0" applyAlignment="0" applyProtection="0"/>
    <xf numFmtId="0" fontId="17" fillId="0" borderId="145" applyNumberFormat="0" applyFill="0" applyAlignment="0" applyProtection="0"/>
    <xf numFmtId="0" fontId="60" fillId="0" borderId="147">
      <alignment horizontal="right" vertical="center"/>
    </xf>
    <xf numFmtId="0" fontId="1" fillId="81" borderId="0" applyNumberFormat="0" applyBorder="0" applyAlignment="0" applyProtection="0"/>
    <xf numFmtId="0" fontId="17" fillId="0" borderId="145" applyNumberFormat="0" applyFill="0" applyAlignment="0" applyProtection="0"/>
    <xf numFmtId="0" fontId="60" fillId="0" borderId="147">
      <alignment horizontal="right" vertical="center"/>
    </xf>
    <xf numFmtId="0" fontId="1" fillId="69" borderId="0" applyNumberFormat="0" applyBorder="0" applyAlignment="0" applyProtection="0"/>
    <xf numFmtId="0" fontId="1" fillId="61" borderId="0" applyNumberFormat="0" applyBorder="0" applyAlignment="0" applyProtection="0"/>
    <xf numFmtId="0" fontId="78" fillId="93" borderId="144" applyNumberFormat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49" fontId="60" fillId="0" borderId="147" applyNumberFormat="0" applyFont="0" applyFill="0" applyBorder="0" applyProtection="0">
      <alignment horizontal="left" vertical="center" indent="2"/>
    </xf>
    <xf numFmtId="0" fontId="39" fillId="56" borderId="18" applyNumberFormat="0" applyAlignment="0" applyProtection="0"/>
    <xf numFmtId="0" fontId="44" fillId="70" borderId="0" applyNumberFormat="0" applyBorder="0" applyAlignment="0" applyProtection="0"/>
    <xf numFmtId="4" fontId="58" fillId="84" borderId="147">
      <alignment horizontal="right" vertical="center"/>
    </xf>
    <xf numFmtId="0" fontId="85" fillId="0" borderId="145" applyNumberFormat="0" applyFill="0" applyAlignment="0" applyProtection="0"/>
    <xf numFmtId="0" fontId="44" fillId="82" borderId="0" applyNumberFormat="0" applyBorder="0" applyAlignment="0" applyProtection="0"/>
    <xf numFmtId="0" fontId="82" fillId="43" borderId="143" applyNumberFormat="0" applyAlignment="0" applyProtection="0"/>
    <xf numFmtId="0" fontId="44" fillId="62" borderId="0" applyNumberFormat="0" applyBorder="0" applyAlignment="0" applyProtection="0"/>
    <xf numFmtId="0" fontId="17" fillId="0" borderId="145" applyNumberFormat="0" applyFill="0" applyAlignment="0" applyProtection="0"/>
    <xf numFmtId="0" fontId="85" fillId="0" borderId="145" applyNumberFormat="0" applyFill="0" applyAlignment="0" applyProtection="0"/>
    <xf numFmtId="0" fontId="82" fillId="43" borderId="143" applyNumberFormat="0" applyAlignment="0" applyProtection="0"/>
    <xf numFmtId="0" fontId="1" fillId="68" borderId="0" applyNumberFormat="0" applyBorder="0" applyAlignment="0" applyProtection="0"/>
    <xf numFmtId="4" fontId="58" fillId="86" borderId="149">
      <alignment horizontal="right" vertical="center"/>
    </xf>
    <xf numFmtId="0" fontId="68" fillId="43" borderId="144" applyNumberFormat="0" applyAlignment="0" applyProtection="0"/>
    <xf numFmtId="4" fontId="58" fillId="86" borderId="147">
      <alignment horizontal="right" vertical="center"/>
    </xf>
    <xf numFmtId="0" fontId="68" fillId="43" borderId="144" applyNumberFormat="0" applyAlignment="0" applyProtection="0"/>
    <xf numFmtId="0" fontId="58" fillId="86" borderId="148">
      <alignment horizontal="right" vertical="center"/>
    </xf>
    <xf numFmtId="0" fontId="1" fillId="69" borderId="0" applyNumberFormat="0" applyBorder="0" applyAlignment="0" applyProtection="0"/>
    <xf numFmtId="0" fontId="60" fillId="0" borderId="150">
      <alignment horizontal="left" vertical="center" wrapText="1" indent="2"/>
    </xf>
    <xf numFmtId="0" fontId="44" fillId="66" borderId="0" applyNumberFormat="0" applyBorder="0" applyAlignment="0" applyProtection="0"/>
    <xf numFmtId="0" fontId="1" fillId="61" borderId="0" applyNumberFormat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64" fillId="47" borderId="146" applyNumberFormat="0" applyFont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60" fillId="84" borderId="148">
      <alignment horizontal="left" vertical="center"/>
    </xf>
    <xf numFmtId="0" fontId="44" fillId="82" borderId="0" applyNumberFormat="0" applyBorder="0" applyAlignment="0" applyProtection="0"/>
    <xf numFmtId="0" fontId="2" fillId="0" borderId="22" applyNumberFormat="0" applyFill="0" applyAlignment="0" applyProtection="0"/>
    <xf numFmtId="0" fontId="40" fillId="56" borderId="17" applyNumberFormat="0" applyAlignment="0" applyProtection="0"/>
    <xf numFmtId="0" fontId="64" fillId="47" borderId="146" applyNumberFormat="0" applyFont="0" applyAlignment="0" applyProtection="0"/>
    <xf numFmtId="0" fontId="78" fillId="93" borderId="144" applyNumberFormat="0" applyAlignment="0" applyProtection="0"/>
    <xf numFmtId="0" fontId="78" fillId="93" borderId="144" applyNumberFormat="0" applyAlignment="0" applyProtection="0"/>
    <xf numFmtId="0" fontId="44" fillId="82" borderId="0" applyNumberFormat="0" applyBorder="0" applyAlignment="0" applyProtection="0"/>
    <xf numFmtId="0" fontId="1" fillId="68" borderId="0" applyNumberFormat="0" applyBorder="0" applyAlignment="0" applyProtection="0"/>
    <xf numFmtId="0" fontId="40" fillId="56" borderId="17" applyNumberFormat="0" applyAlignment="0" applyProtection="0"/>
    <xf numFmtId="0" fontId="44" fillId="74" borderId="0" applyNumberFormat="0" applyBorder="0" applyAlignment="0" applyProtection="0"/>
    <xf numFmtId="0" fontId="64" fillId="47" borderId="146" applyNumberFormat="0" applyFont="0" applyAlignment="0" applyProtection="0"/>
    <xf numFmtId="4" fontId="62" fillId="84" borderId="147">
      <alignment horizontal="right" vertical="center"/>
    </xf>
    <xf numFmtId="4" fontId="58" fillId="86" borderId="147">
      <alignment horizontal="right" vertical="center"/>
    </xf>
    <xf numFmtId="0" fontId="44" fillId="62" borderId="0" applyNumberFormat="0" applyBorder="0" applyAlignment="0" applyProtection="0"/>
    <xf numFmtId="0" fontId="67" fillId="43" borderId="144" applyNumberFormat="0" applyAlignment="0" applyProtection="0"/>
    <xf numFmtId="0" fontId="71" fillId="93" borderId="144" applyNumberFormat="0" applyAlignment="0" applyProtection="0"/>
    <xf numFmtId="0" fontId="1" fillId="72" borderId="0" applyNumberFormat="0" applyBorder="0" applyAlignment="0" applyProtection="0"/>
    <xf numFmtId="0" fontId="64" fillId="47" borderId="146" applyNumberFormat="0" applyFont="0" applyAlignment="0" applyProtection="0"/>
    <xf numFmtId="0" fontId="58" fillId="86" borderId="147">
      <alignment horizontal="right" vertical="center"/>
    </xf>
    <xf numFmtId="0" fontId="44" fillId="82" borderId="0" applyNumberFormat="0" applyBorder="0" applyAlignment="0" applyProtection="0"/>
    <xf numFmtId="0" fontId="62" fillId="84" borderId="147">
      <alignment horizontal="right" vertical="center"/>
    </xf>
    <xf numFmtId="0" fontId="44" fillId="82" borderId="0" applyNumberFormat="0" applyBorder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1" fillId="80" borderId="0" applyNumberFormat="0" applyBorder="0" applyAlignment="0" applyProtection="0"/>
    <xf numFmtId="0" fontId="85" fillId="0" borderId="145" applyNumberFormat="0" applyFill="0" applyAlignment="0" applyProtection="0"/>
    <xf numFmtId="4" fontId="58" fillId="86" borderId="147">
      <alignment horizontal="right" vertical="center"/>
    </xf>
    <xf numFmtId="0" fontId="1" fillId="65" borderId="0" applyNumberFormat="0" applyBorder="0" applyAlignment="0" applyProtection="0"/>
    <xf numFmtId="4" fontId="58" fillId="86" borderId="148">
      <alignment horizontal="right" vertical="center"/>
    </xf>
    <xf numFmtId="0" fontId="1" fillId="60" borderId="0" applyNumberFormat="0" applyBorder="0" applyAlignment="0" applyProtection="0"/>
    <xf numFmtId="0" fontId="71" fillId="93" borderId="144" applyNumberFormat="0" applyAlignment="0" applyProtection="0"/>
    <xf numFmtId="0" fontId="58" fillId="86" borderId="147">
      <alignment horizontal="right" vertical="center"/>
    </xf>
    <xf numFmtId="0" fontId="44" fillId="74" borderId="0" applyNumberFormat="0" applyBorder="0" applyAlignment="0" applyProtection="0"/>
    <xf numFmtId="4" fontId="60" fillId="85" borderId="147"/>
    <xf numFmtId="0" fontId="39" fillId="56" borderId="18" applyNumberFormat="0" applyAlignment="0" applyProtection="0"/>
    <xf numFmtId="0" fontId="1" fillId="72" borderId="0" applyNumberFormat="0" applyBorder="0" applyAlignment="0" applyProtection="0"/>
    <xf numFmtId="0" fontId="17" fillId="0" borderId="145" applyNumberFormat="0" applyFill="0" applyAlignment="0" applyProtection="0"/>
    <xf numFmtId="0" fontId="43" fillId="0" borderId="0" applyNumberFormat="0" applyFill="0" applyBorder="0" applyAlignment="0" applyProtection="0"/>
    <xf numFmtId="0" fontId="44" fillId="66" borderId="0" applyNumberFormat="0" applyBorder="0" applyAlignment="0" applyProtection="0"/>
    <xf numFmtId="0" fontId="1" fillId="64" borderId="0" applyNumberFormat="0" applyBorder="0" applyAlignment="0" applyProtection="0"/>
    <xf numFmtId="4" fontId="58" fillId="86" borderId="149">
      <alignment horizontal="right" vertical="center"/>
    </xf>
    <xf numFmtId="0" fontId="44" fillId="82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0" fontId="44" fillId="70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44" fillId="62" borderId="0" applyNumberFormat="0" applyBorder="0" applyAlignment="0" applyProtection="0"/>
    <xf numFmtId="0" fontId="1" fillId="61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22" applyNumberFormat="0" applyFill="0" applyAlignment="0" applyProtection="0"/>
    <xf numFmtId="0" fontId="78" fillId="93" borderId="144" applyNumberFormat="0" applyAlignment="0" applyProtection="0"/>
    <xf numFmtId="0" fontId="30" fillId="0" borderId="0" applyNumberFormat="0" applyFill="0" applyBorder="0" applyAlignment="0" applyProtection="0"/>
    <xf numFmtId="0" fontId="8" fillId="47" borderId="146" applyNumberFormat="0" applyFont="0" applyAlignment="0" applyProtection="0"/>
    <xf numFmtId="0" fontId="40" fillId="56" borderId="17" applyNumberFormat="0" applyAlignment="0" applyProtection="0"/>
    <xf numFmtId="4" fontId="58" fillId="86" borderId="147">
      <alignment horizontal="right" vertical="center"/>
    </xf>
    <xf numFmtId="4" fontId="62" fillId="84" borderId="147">
      <alignment horizontal="right" vertical="center"/>
    </xf>
    <xf numFmtId="4" fontId="58" fillId="86" borderId="147">
      <alignment horizontal="right" vertical="center"/>
    </xf>
    <xf numFmtId="0" fontId="1" fillId="77" borderId="0" applyNumberFormat="0" applyBorder="0" applyAlignment="0" applyProtection="0"/>
    <xf numFmtId="0" fontId="60" fillId="0" borderId="147">
      <alignment horizontal="right" vertical="center"/>
    </xf>
    <xf numFmtId="0" fontId="67" fillId="43" borderId="144" applyNumberFormat="0" applyAlignment="0" applyProtection="0"/>
    <xf numFmtId="0" fontId="71" fillId="93" borderId="144" applyNumberFormat="0" applyAlignment="0" applyProtection="0"/>
    <xf numFmtId="0" fontId="44" fillId="78" borderId="0" applyNumberFormat="0" applyBorder="0" applyAlignment="0" applyProtection="0"/>
    <xf numFmtId="0" fontId="85" fillId="0" borderId="145" applyNumberFormat="0" applyFill="0" applyAlignment="0" applyProtection="0"/>
    <xf numFmtId="4" fontId="60" fillId="85" borderId="147"/>
    <xf numFmtId="0" fontId="1" fillId="65" borderId="0" applyNumberFormat="0" applyBorder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58" fillId="84" borderId="147">
      <alignment horizontal="right" vertical="center"/>
    </xf>
    <xf numFmtId="0" fontId="82" fillId="43" borderId="143" applyNumberFormat="0" applyAlignment="0" applyProtection="0"/>
    <xf numFmtId="4" fontId="58" fillId="86" borderId="149">
      <alignment horizontal="right" vertical="center"/>
    </xf>
    <xf numFmtId="0" fontId="58" fillId="86" borderId="147">
      <alignment horizontal="right" vertical="center"/>
    </xf>
    <xf numFmtId="0" fontId="78" fillId="93" borderId="144" applyNumberFormat="0" applyAlignment="0" applyProtection="0"/>
    <xf numFmtId="0" fontId="68" fillId="43" borderId="144" applyNumberFormat="0" applyAlignment="0" applyProtection="0"/>
    <xf numFmtId="4" fontId="60" fillId="0" borderId="147">
      <alignment horizontal="right" vertical="center"/>
    </xf>
    <xf numFmtId="0" fontId="71" fillId="93" borderId="144" applyNumberFormat="0" applyAlignment="0" applyProtection="0"/>
    <xf numFmtId="0" fontId="58" fillId="86" borderId="147">
      <alignment horizontal="right" vertical="center"/>
    </xf>
    <xf numFmtId="0" fontId="1" fillId="77" borderId="0" applyNumberFormat="0" applyBorder="0" applyAlignment="0" applyProtection="0"/>
    <xf numFmtId="0" fontId="60" fillId="86" borderId="150">
      <alignment horizontal="left" vertical="center" wrapText="1" indent="2"/>
    </xf>
    <xf numFmtId="0" fontId="60" fillId="86" borderId="150">
      <alignment horizontal="left" vertical="center" wrapText="1" indent="2"/>
    </xf>
    <xf numFmtId="0" fontId="1" fillId="77" borderId="0" applyNumberFormat="0" applyBorder="0" applyAlignment="0" applyProtection="0"/>
    <xf numFmtId="0" fontId="44" fillId="66" borderId="0" applyNumberFormat="0" applyBorder="0" applyAlignment="0" applyProtection="0"/>
    <xf numFmtId="0" fontId="30" fillId="0" borderId="0" applyNumberFormat="0" applyFill="0" applyBorder="0" applyAlignment="0" applyProtection="0"/>
    <xf numFmtId="0" fontId="64" fillId="47" borderId="146" applyNumberFormat="0" applyFont="0" applyAlignment="0" applyProtection="0"/>
    <xf numFmtId="0" fontId="1" fillId="60" borderId="0" applyNumberFormat="0" applyBorder="0" applyAlignment="0" applyProtection="0"/>
    <xf numFmtId="0" fontId="44" fillId="78" borderId="0" applyNumberFormat="0" applyBorder="0" applyAlignment="0" applyProtection="0"/>
    <xf numFmtId="0" fontId="64" fillId="47" borderId="146" applyNumberFormat="0" applyFont="0" applyAlignment="0" applyProtection="0"/>
    <xf numFmtId="4" fontId="58" fillId="86" borderId="149">
      <alignment horizontal="right" vertical="center"/>
    </xf>
    <xf numFmtId="0" fontId="67" fillId="43" borderId="144" applyNumberFormat="0" applyAlignment="0" applyProtection="0"/>
    <xf numFmtId="0" fontId="64" fillId="47" borderId="146" applyNumberFormat="0" applyFont="0" applyAlignment="0" applyProtection="0"/>
    <xf numFmtId="0" fontId="85" fillId="0" borderId="145" applyNumberFormat="0" applyFill="0" applyAlignment="0" applyProtection="0"/>
    <xf numFmtId="0" fontId="82" fillId="43" borderId="143" applyNumberFormat="0" applyAlignment="0" applyProtection="0"/>
    <xf numFmtId="4" fontId="58" fillId="86" borderId="149">
      <alignment horizontal="right" vertical="center"/>
    </xf>
    <xf numFmtId="0" fontId="68" fillId="43" borderId="144" applyNumberFormat="0" applyAlignment="0" applyProtection="0"/>
    <xf numFmtId="0" fontId="1" fillId="64" borderId="0" applyNumberFormat="0" applyBorder="0" applyAlignment="0" applyProtection="0"/>
    <xf numFmtId="0" fontId="44" fillId="78" borderId="0" applyNumberFormat="0" applyBorder="0" applyAlignment="0" applyProtection="0"/>
    <xf numFmtId="0" fontId="30" fillId="0" borderId="0" applyNumberFormat="0" applyFill="0" applyBorder="0" applyAlignment="0" applyProtection="0"/>
    <xf numFmtId="0" fontId="60" fillId="0" borderId="150">
      <alignment horizontal="left" vertical="center" wrapText="1" indent="2"/>
    </xf>
    <xf numFmtId="0" fontId="82" fillId="43" borderId="143" applyNumberFormat="0" applyAlignment="0" applyProtection="0"/>
    <xf numFmtId="0" fontId="64" fillId="47" borderId="146" applyNumberFormat="0" applyFont="0" applyAlignment="0" applyProtection="0"/>
    <xf numFmtId="0" fontId="68" fillId="43" borderId="144" applyNumberFormat="0" applyAlignment="0" applyProtection="0"/>
    <xf numFmtId="0" fontId="71" fillId="93" borderId="144" applyNumberFormat="0" applyAlignment="0" applyProtection="0"/>
    <xf numFmtId="0" fontId="64" fillId="47" borderId="146" applyNumberFormat="0" applyFont="0" applyAlignment="0" applyProtection="0"/>
    <xf numFmtId="0" fontId="58" fillId="86" borderId="148">
      <alignment horizontal="right" vertical="center"/>
    </xf>
    <xf numFmtId="0" fontId="44" fillId="70" borderId="0" applyNumberFormat="0" applyBorder="0" applyAlignment="0" applyProtection="0"/>
    <xf numFmtId="0" fontId="68" fillId="43" borderId="144" applyNumberFormat="0" applyAlignment="0" applyProtection="0"/>
    <xf numFmtId="0" fontId="1" fillId="81" borderId="0" applyNumberFormat="0" applyBorder="0" applyAlignment="0" applyProtection="0"/>
    <xf numFmtId="0" fontId="60" fillId="85" borderId="147"/>
    <xf numFmtId="0" fontId="67" fillId="43" borderId="144" applyNumberFormat="0" applyAlignment="0" applyProtection="0"/>
    <xf numFmtId="2" fontId="100" fillId="1" borderId="140" applyNumberFormat="0" applyBorder="0" applyProtection="0">
      <alignment horizontal="left"/>
    </xf>
    <xf numFmtId="49" fontId="60" fillId="0" borderId="148" applyNumberFormat="0" applyFont="0" applyFill="0" applyBorder="0" applyProtection="0">
      <alignment horizontal="left" vertical="center" indent="5"/>
    </xf>
    <xf numFmtId="0" fontId="78" fillId="93" borderId="144" applyNumberFormat="0" applyAlignment="0" applyProtection="0"/>
    <xf numFmtId="0" fontId="67" fillId="43" borderId="144" applyNumberFormat="0" applyAlignment="0" applyProtection="0"/>
    <xf numFmtId="4" fontId="58" fillId="86" borderId="148">
      <alignment horizontal="right" vertical="center"/>
    </xf>
    <xf numFmtId="0" fontId="60" fillId="86" borderId="150">
      <alignment horizontal="left" vertical="center" wrapText="1" indent="2"/>
    </xf>
    <xf numFmtId="0" fontId="44" fillId="82" borderId="0" applyNumberFormat="0" applyBorder="0" applyAlignment="0" applyProtection="0"/>
    <xf numFmtId="0" fontId="68" fillId="43" borderId="144" applyNumberFormat="0" applyAlignment="0" applyProtection="0"/>
    <xf numFmtId="0" fontId="58" fillId="84" borderId="147">
      <alignment horizontal="right" vertical="center"/>
    </xf>
    <xf numFmtId="0" fontId="1" fillId="73" borderId="0" applyNumberFormat="0" applyBorder="0" applyAlignment="0" applyProtection="0"/>
    <xf numFmtId="0" fontId="85" fillId="0" borderId="145" applyNumberFormat="0" applyFill="0" applyAlignment="0" applyProtection="0"/>
    <xf numFmtId="4" fontId="58" fillId="86" borderId="149">
      <alignment horizontal="right" vertical="center"/>
    </xf>
    <xf numFmtId="0" fontId="58" fillId="86" borderId="147">
      <alignment horizontal="right" vertical="center"/>
    </xf>
    <xf numFmtId="4" fontId="58" fillId="86" borderId="147">
      <alignment horizontal="right" vertical="center"/>
    </xf>
    <xf numFmtId="0" fontId="23" fillId="43" borderId="143" applyNumberFormat="0" applyAlignment="0" applyProtection="0"/>
    <xf numFmtId="0" fontId="78" fillId="93" borderId="144" applyNumberFormat="0" applyAlignment="0" applyProtection="0"/>
    <xf numFmtId="0" fontId="2" fillId="0" borderId="22" applyNumberFormat="0" applyFill="0" applyAlignment="0" applyProtection="0"/>
    <xf numFmtId="4" fontId="58" fillId="84" borderId="147">
      <alignment horizontal="right" vertical="center"/>
    </xf>
    <xf numFmtId="0" fontId="58" fillId="86" borderId="147">
      <alignment horizontal="right" vertical="center"/>
    </xf>
    <xf numFmtId="4" fontId="58" fillId="86" borderId="147">
      <alignment horizontal="right" vertical="center"/>
    </xf>
    <xf numFmtId="4" fontId="58" fillId="86" borderId="149">
      <alignment horizontal="right" vertical="center"/>
    </xf>
    <xf numFmtId="0" fontId="44" fillId="74" borderId="0" applyNumberFormat="0" applyBorder="0" applyAlignment="0" applyProtection="0"/>
    <xf numFmtId="0" fontId="82" fillId="43" borderId="143" applyNumberFormat="0" applyAlignment="0" applyProtection="0"/>
    <xf numFmtId="0" fontId="23" fillId="43" borderId="143" applyNumberFormat="0" applyAlignment="0" applyProtection="0"/>
    <xf numFmtId="49" fontId="59" fillId="0" borderId="147" applyNumberFormat="0" applyFill="0" applyBorder="0" applyProtection="0">
      <alignment horizontal="left" vertical="center"/>
    </xf>
    <xf numFmtId="49" fontId="60" fillId="0" borderId="148" applyNumberFormat="0" applyFont="0" applyFill="0" applyBorder="0" applyProtection="0">
      <alignment horizontal="left" vertical="center" indent="5"/>
    </xf>
    <xf numFmtId="0" fontId="58" fillId="86" borderId="147">
      <alignment horizontal="right" vertical="center"/>
    </xf>
    <xf numFmtId="0" fontId="40" fillId="56" borderId="17" applyNumberFormat="0" applyAlignment="0" applyProtection="0"/>
    <xf numFmtId="0" fontId="68" fillId="43" borderId="144" applyNumberFormat="0" applyAlignment="0" applyProtection="0"/>
    <xf numFmtId="0" fontId="1" fillId="72" borderId="0" applyNumberFormat="0" applyBorder="0" applyAlignment="0" applyProtection="0"/>
    <xf numFmtId="0" fontId="64" fillId="47" borderId="146" applyNumberFormat="0" applyFont="0" applyAlignment="0" applyProtection="0"/>
    <xf numFmtId="0" fontId="60" fillId="85" borderId="147"/>
    <xf numFmtId="0" fontId="8" fillId="47" borderId="146" applyNumberFormat="0" applyFont="0" applyAlignment="0" applyProtection="0"/>
    <xf numFmtId="0" fontId="60" fillId="0" borderId="150">
      <alignment horizontal="left" vertical="center" wrapText="1" indent="2"/>
    </xf>
    <xf numFmtId="0" fontId="64" fillId="47" borderId="146" applyNumberFormat="0" applyFont="0" applyAlignment="0" applyProtection="0"/>
    <xf numFmtId="0" fontId="1" fillId="77" borderId="0" applyNumberFormat="0" applyBorder="0" applyAlignment="0" applyProtection="0"/>
    <xf numFmtId="4" fontId="60" fillId="0" borderId="147">
      <alignment horizontal="right" vertical="center"/>
    </xf>
    <xf numFmtId="0" fontId="67" fillId="43" borderId="144" applyNumberFormat="0" applyAlignment="0" applyProtection="0"/>
    <xf numFmtId="0" fontId="39" fillId="56" borderId="18" applyNumberFormat="0" applyAlignment="0" applyProtection="0"/>
    <xf numFmtId="0" fontId="44" fillId="62" borderId="0" applyNumberFormat="0" applyBorder="0" applyAlignment="0" applyProtection="0"/>
    <xf numFmtId="49" fontId="59" fillId="0" borderId="147" applyNumberFormat="0" applyFill="0" applyBorder="0" applyProtection="0">
      <alignment horizontal="left" vertical="center"/>
    </xf>
    <xf numFmtId="0" fontId="60" fillId="86" borderId="150">
      <alignment horizontal="left" vertical="center" wrapText="1" indent="2"/>
    </xf>
    <xf numFmtId="4" fontId="58" fillId="86" borderId="147">
      <alignment horizontal="right" vertical="center"/>
    </xf>
    <xf numFmtId="0" fontId="68" fillId="43" borderId="144" applyNumberFormat="0" applyAlignment="0" applyProtection="0"/>
    <xf numFmtId="0" fontId="2" fillId="0" borderId="22" applyNumberFormat="0" applyFill="0" applyAlignment="0" applyProtection="0"/>
    <xf numFmtId="0" fontId="62" fillId="84" borderId="147">
      <alignment horizontal="right" vertical="center"/>
    </xf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82" fillId="43" borderId="143" applyNumberFormat="0" applyAlignment="0" applyProtection="0"/>
    <xf numFmtId="0" fontId="1" fillId="61" borderId="0" applyNumberFormat="0" applyBorder="0" applyAlignment="0" applyProtection="0"/>
    <xf numFmtId="0" fontId="1" fillId="72" borderId="0" applyNumberFormat="0" applyBorder="0" applyAlignment="0" applyProtection="0"/>
    <xf numFmtId="0" fontId="60" fillId="85" borderId="147"/>
    <xf numFmtId="0" fontId="23" fillId="43" borderId="143" applyNumberFormat="0" applyAlignment="0" applyProtection="0"/>
    <xf numFmtId="0" fontId="68" fillId="43" borderId="144" applyNumberFormat="0" applyAlignment="0" applyProtection="0"/>
    <xf numFmtId="4" fontId="58" fillId="86" borderId="149">
      <alignment horizontal="right" vertical="center"/>
    </xf>
    <xf numFmtId="0" fontId="1" fillId="80" borderId="0" applyNumberFormat="0" applyBorder="0" applyAlignment="0" applyProtection="0"/>
    <xf numFmtId="49" fontId="59" fillId="0" borderId="147" applyNumberFormat="0" applyFill="0" applyBorder="0" applyProtection="0">
      <alignment horizontal="left" vertical="center"/>
    </xf>
    <xf numFmtId="0" fontId="44" fillId="78" borderId="0" applyNumberFormat="0" applyBorder="0" applyAlignment="0" applyProtection="0"/>
    <xf numFmtId="0" fontId="1" fillId="72" borderId="0" applyNumberFormat="0" applyBorder="0" applyAlignment="0" applyProtection="0"/>
    <xf numFmtId="0" fontId="1" fillId="61" borderId="0" applyNumberFormat="0" applyBorder="0" applyAlignment="0" applyProtection="0"/>
    <xf numFmtId="0" fontId="17" fillId="0" borderId="145" applyNumberFormat="0" applyFill="0" applyAlignment="0" applyProtection="0"/>
    <xf numFmtId="0" fontId="1" fillId="68" borderId="0" applyNumberFormat="0" applyBorder="0" applyAlignment="0" applyProtection="0"/>
    <xf numFmtId="0" fontId="58" fillId="86" borderId="147">
      <alignment horizontal="right" vertical="center"/>
    </xf>
    <xf numFmtId="0" fontId="2" fillId="0" borderId="22" applyNumberFormat="0" applyFill="0" applyAlignment="0" applyProtection="0"/>
    <xf numFmtId="0" fontId="60" fillId="86" borderId="150">
      <alignment horizontal="left" vertical="center" wrapText="1" indent="2"/>
    </xf>
    <xf numFmtId="4" fontId="60" fillId="0" borderId="147">
      <alignment horizontal="right" vertical="center"/>
    </xf>
    <xf numFmtId="0" fontId="78" fillId="93" borderId="144" applyNumberFormat="0" applyAlignment="0" applyProtection="0"/>
    <xf numFmtId="0" fontId="1" fillId="80" borderId="0" applyNumberFormat="0" applyBorder="0" applyAlignment="0" applyProtection="0"/>
    <xf numFmtId="0" fontId="58" fillId="86" borderId="147">
      <alignment horizontal="right" vertical="center"/>
    </xf>
    <xf numFmtId="0" fontId="58" fillId="86" borderId="147">
      <alignment horizontal="right" vertical="center"/>
    </xf>
    <xf numFmtId="0" fontId="58" fillId="84" borderId="147">
      <alignment horizontal="right" vertical="center"/>
    </xf>
    <xf numFmtId="49" fontId="60" fillId="0" borderId="148" applyNumberFormat="0" applyFont="0" applyFill="0" applyBorder="0" applyProtection="0">
      <alignment horizontal="left" vertical="center" indent="5"/>
    </xf>
    <xf numFmtId="49" fontId="60" fillId="0" borderId="148" applyNumberFormat="0" applyFont="0" applyFill="0" applyBorder="0" applyProtection="0">
      <alignment horizontal="left" vertical="center" indent="5"/>
    </xf>
    <xf numFmtId="0" fontId="62" fillId="84" borderId="147">
      <alignment horizontal="right" vertical="center"/>
    </xf>
    <xf numFmtId="0" fontId="60" fillId="85" borderId="147"/>
    <xf numFmtId="0" fontId="78" fillId="93" borderId="144" applyNumberFormat="0" applyAlignment="0" applyProtection="0"/>
    <xf numFmtId="0" fontId="58" fillId="86" borderId="149">
      <alignment horizontal="right" vertical="center"/>
    </xf>
    <xf numFmtId="0" fontId="60" fillId="86" borderId="150">
      <alignment horizontal="left" vertical="center" wrapText="1" indent="2"/>
    </xf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43" fillId="0" borderId="0" applyNumberFormat="0" applyFill="0" applyBorder="0" applyAlignment="0" applyProtection="0"/>
    <xf numFmtId="4" fontId="58" fillId="86" borderId="149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0" fontId="1" fillId="64" borderId="0" applyNumberFormat="0" applyBorder="0" applyAlignment="0" applyProtection="0"/>
    <xf numFmtId="0" fontId="60" fillId="0" borderId="150">
      <alignment horizontal="left" vertical="center" wrapText="1" indent="2"/>
    </xf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71" fillId="93" borderId="144" applyNumberFormat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77" borderId="0" applyNumberFormat="0" applyBorder="0" applyAlignment="0" applyProtection="0"/>
    <xf numFmtId="0" fontId="78" fillId="93" borderId="144" applyNumberFormat="0" applyAlignment="0" applyProtection="0"/>
    <xf numFmtId="0" fontId="58" fillId="86" borderId="147">
      <alignment horizontal="right" vertical="center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73" borderId="0" applyNumberFormat="0" applyBorder="0" applyAlignment="0" applyProtection="0"/>
    <xf numFmtId="0" fontId="60" fillId="0" borderId="150">
      <alignment horizontal="left" vertical="center" wrapText="1" indent="2"/>
    </xf>
    <xf numFmtId="0" fontId="8" fillId="47" borderId="146" applyNumberFormat="0" applyFont="0" applyAlignment="0" applyProtection="0"/>
    <xf numFmtId="0" fontId="60" fillId="85" borderId="147"/>
    <xf numFmtId="0" fontId="78" fillId="93" borderId="144" applyNumberFormat="0" applyAlignment="0" applyProtection="0"/>
    <xf numFmtId="4" fontId="60" fillId="85" borderId="147"/>
    <xf numFmtId="4" fontId="58" fillId="84" borderId="147">
      <alignment horizontal="right" vertical="center"/>
    </xf>
    <xf numFmtId="0" fontId="119" fillId="83" borderId="143" applyNumberFormat="0" applyAlignment="0" applyProtection="0"/>
    <xf numFmtId="0" fontId="60" fillId="84" borderId="148">
      <alignment horizontal="left" vertical="center"/>
    </xf>
    <xf numFmtId="0" fontId="85" fillId="0" borderId="145" applyNumberFormat="0" applyFill="0" applyAlignment="0" applyProtection="0"/>
    <xf numFmtId="0" fontId="60" fillId="0" borderId="147">
      <alignment horizontal="right" vertical="center"/>
    </xf>
    <xf numFmtId="0" fontId="17" fillId="0" borderId="145" applyNumberFormat="0" applyFill="0" applyAlignment="0" applyProtection="0"/>
    <xf numFmtId="0" fontId="62" fillId="84" borderId="147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0" fontId="62" fillId="84" borderId="147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4" fontId="60" fillId="0" borderId="147" applyFill="0" applyBorder="0" applyProtection="0">
      <alignment horizontal="right" vertical="center"/>
    </xf>
    <xf numFmtId="192" fontId="8" fillId="28" borderId="147">
      <alignment horizontal="right"/>
      <protection locked="0"/>
    </xf>
    <xf numFmtId="0" fontId="60" fillId="0" borderId="147" applyNumberFormat="0" applyFill="0" applyAlignment="0" applyProtection="0"/>
    <xf numFmtId="0" fontId="40" fillId="56" borderId="17" applyNumberFormat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4" fontId="60" fillId="0" borderId="147">
      <alignment horizontal="right" vertical="center"/>
    </xf>
    <xf numFmtId="0" fontId="78" fillId="93" borderId="144" applyNumberFormat="0" applyAlignment="0" applyProtection="0"/>
    <xf numFmtId="0" fontId="82" fillId="43" borderId="143" applyNumberFormat="0" applyAlignment="0" applyProtection="0"/>
    <xf numFmtId="0" fontId="68" fillId="43" borderId="144" applyNumberFormat="0" applyAlignment="0" applyProtection="0"/>
    <xf numFmtId="0" fontId="78" fillId="93" borderId="144" applyNumberFormat="0" applyAlignment="0" applyProtection="0"/>
    <xf numFmtId="0" fontId="68" fillId="43" borderId="144" applyNumberFormat="0" applyAlignment="0" applyProtection="0"/>
    <xf numFmtId="4" fontId="58" fillId="84" borderId="147">
      <alignment horizontal="right" vertical="center"/>
    </xf>
    <xf numFmtId="0" fontId="85" fillId="0" borderId="145" applyNumberFormat="0" applyFill="0" applyAlignment="0" applyProtection="0"/>
    <xf numFmtId="0" fontId="44" fillId="62" borderId="0" applyNumberFormat="0" applyBorder="0" applyAlignment="0" applyProtection="0"/>
    <xf numFmtId="0" fontId="60" fillId="0" borderId="150">
      <alignment horizontal="left" vertical="center" wrapText="1" indent="2"/>
    </xf>
    <xf numFmtId="0" fontId="58" fillId="84" borderId="147">
      <alignment horizontal="right" vertical="center"/>
    </xf>
    <xf numFmtId="4" fontId="60" fillId="0" borderId="147">
      <alignment horizontal="right" vertical="center"/>
    </xf>
    <xf numFmtId="176" fontId="60" fillId="99" borderId="147" applyNumberFormat="0" applyFont="0" applyBorder="0" applyAlignment="0" applyProtection="0">
      <alignment horizontal="right" vertical="center"/>
    </xf>
    <xf numFmtId="4" fontId="58" fillId="86" borderId="148">
      <alignment horizontal="right" vertical="center"/>
    </xf>
    <xf numFmtId="0" fontId="17" fillId="0" borderId="145" applyNumberFormat="0" applyFill="0" applyAlignment="0" applyProtection="0"/>
    <xf numFmtId="0" fontId="60" fillId="85" borderId="147"/>
    <xf numFmtId="0" fontId="85" fillId="0" borderId="145" applyNumberFormat="0" applyFill="0" applyAlignment="0" applyProtection="0"/>
    <xf numFmtId="4" fontId="60" fillId="0" borderId="147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0" fontId="67" fillId="43" borderId="144" applyNumberFormat="0" applyAlignment="0" applyProtection="0"/>
    <xf numFmtId="0" fontId="62" fillId="84" borderId="147">
      <alignment horizontal="right" vertical="center"/>
    </xf>
    <xf numFmtId="0" fontId="2" fillId="0" borderId="22" applyNumberFormat="0" applyFill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4" fontId="60" fillId="0" borderId="147" applyFill="0" applyBorder="0" applyProtection="0">
      <alignment horizontal="right" vertical="center"/>
    </xf>
    <xf numFmtId="0" fontId="1" fillId="61" borderId="0" applyNumberFormat="0" applyBorder="0" applyAlignment="0" applyProtection="0"/>
    <xf numFmtId="0" fontId="1" fillId="72" borderId="0" applyNumberFormat="0" applyBorder="0" applyAlignment="0" applyProtection="0"/>
    <xf numFmtId="0" fontId="85" fillId="0" borderId="145" applyNumberFormat="0" applyFill="0" applyAlignment="0" applyProtection="0"/>
    <xf numFmtId="4" fontId="58" fillId="86" borderId="147">
      <alignment horizontal="right" vertical="center"/>
    </xf>
    <xf numFmtId="0" fontId="1" fillId="80" borderId="0" applyNumberFormat="0" applyBorder="0" applyAlignment="0" applyProtection="0"/>
    <xf numFmtId="4" fontId="60" fillId="85" borderId="147"/>
    <xf numFmtId="0" fontId="44" fillId="78" borderId="0" applyNumberFormat="0" applyBorder="0" applyAlignment="0" applyProtection="0"/>
    <xf numFmtId="0" fontId="60" fillId="0" borderId="147">
      <alignment horizontal="right" vertical="center"/>
    </xf>
    <xf numFmtId="0" fontId="1" fillId="72" borderId="0" applyNumberFormat="0" applyBorder="0" applyAlignment="0" applyProtection="0"/>
    <xf numFmtId="0" fontId="67" fillId="43" borderId="144" applyNumberFormat="0" applyAlignment="0" applyProtection="0"/>
    <xf numFmtId="0" fontId="71" fillId="93" borderId="144" applyNumberFormat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71" fillId="93" borderId="144" applyNumberFormat="0" applyAlignment="0" applyProtection="0"/>
    <xf numFmtId="0" fontId="60" fillId="86" borderId="150">
      <alignment horizontal="left" vertical="center" wrapText="1" indent="2"/>
    </xf>
    <xf numFmtId="0" fontId="1" fillId="80" borderId="0" applyNumberFormat="0" applyBorder="0" applyAlignment="0" applyProtection="0"/>
    <xf numFmtId="0" fontId="71" fillId="93" borderId="144" applyNumberFormat="0" applyAlignment="0" applyProtection="0"/>
    <xf numFmtId="0" fontId="60" fillId="0" borderId="147" applyNumberFormat="0" applyFill="0" applyAlignment="0" applyProtection="0"/>
    <xf numFmtId="0" fontId="60" fillId="0" borderId="150">
      <alignment horizontal="left" vertical="center" wrapText="1" indent="2"/>
    </xf>
    <xf numFmtId="0" fontId="1" fillId="68" borderId="0" applyNumberFormat="0" applyBorder="0" applyAlignment="0" applyProtection="0"/>
    <xf numFmtId="0" fontId="44" fillId="66" borderId="0" applyNumberFormat="0" applyBorder="0" applyAlignment="0" applyProtection="0"/>
    <xf numFmtId="0" fontId="64" fillId="47" borderId="146" applyNumberFormat="0" applyFont="0" applyAlignment="0" applyProtection="0"/>
    <xf numFmtId="0" fontId="58" fillId="86" borderId="147">
      <alignment horizontal="right" vertical="center"/>
    </xf>
    <xf numFmtId="0" fontId="1" fillId="73" borderId="0" applyNumberFormat="0" applyBorder="0" applyAlignment="0" applyProtection="0"/>
    <xf numFmtId="0" fontId="85" fillId="0" borderId="145" applyNumberFormat="0" applyFill="0" applyAlignment="0" applyProtection="0"/>
    <xf numFmtId="0" fontId="1" fillId="81" borderId="0" applyNumberFormat="0" applyBorder="0" applyAlignment="0" applyProtection="0"/>
    <xf numFmtId="0" fontId="82" fillId="43" borderId="143" applyNumberFormat="0" applyAlignment="0" applyProtection="0"/>
    <xf numFmtId="0" fontId="43" fillId="0" borderId="0" applyNumberFormat="0" applyFill="0" applyBorder="0" applyAlignment="0" applyProtection="0"/>
    <xf numFmtId="0" fontId="82" fillId="43" borderId="143" applyNumberFormat="0" applyAlignment="0" applyProtection="0"/>
    <xf numFmtId="0" fontId="1" fillId="64" borderId="0" applyNumberFormat="0" applyBorder="0" applyAlignment="0" applyProtection="0"/>
    <xf numFmtId="0" fontId="78" fillId="93" borderId="144" applyNumberFormat="0" applyAlignment="0" applyProtection="0"/>
    <xf numFmtId="0" fontId="1" fillId="65" borderId="0" applyNumberFormat="0" applyBorder="0" applyAlignment="0" applyProtection="0"/>
    <xf numFmtId="0" fontId="62" fillId="84" borderId="147">
      <alignment horizontal="right" vertical="center"/>
    </xf>
    <xf numFmtId="4" fontId="58" fillId="86" borderId="149">
      <alignment horizontal="right" vertical="center"/>
    </xf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 applyNumberFormat="0" applyFill="0" applyBorder="0" applyAlignment="0" applyProtection="0"/>
    <xf numFmtId="4" fontId="58" fillId="86" borderId="147">
      <alignment horizontal="right" vertical="center"/>
    </xf>
    <xf numFmtId="49" fontId="59" fillId="0" borderId="147" applyNumberFormat="0" applyFill="0" applyBorder="0" applyProtection="0">
      <alignment horizontal="left" vertical="center"/>
    </xf>
    <xf numFmtId="4" fontId="60" fillId="0" borderId="147" applyFill="0" applyBorder="0" applyProtection="0">
      <alignment horizontal="right" vertical="center"/>
    </xf>
    <xf numFmtId="0" fontId="1" fillId="60" borderId="0" applyNumberFormat="0" applyBorder="0" applyAlignment="0" applyProtection="0"/>
    <xf numFmtId="0" fontId="68" fillId="43" borderId="144" applyNumberFormat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7" fillId="0" borderId="145" applyNumberFormat="0" applyFill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147">
      <alignment horizontal="right" vertical="center"/>
    </xf>
    <xf numFmtId="4" fontId="60" fillId="0" borderId="147">
      <alignment horizontal="right" vertical="center"/>
    </xf>
    <xf numFmtId="0" fontId="85" fillId="0" borderId="145" applyNumberFormat="0" applyFill="0" applyAlignment="0" applyProtection="0"/>
    <xf numFmtId="0" fontId="23" fillId="43" borderId="143" applyNumberFormat="0" applyAlignment="0" applyProtection="0"/>
    <xf numFmtId="0" fontId="23" fillId="43" borderId="143" applyNumberFormat="0" applyAlignment="0" applyProtection="0"/>
    <xf numFmtId="0" fontId="60" fillId="85" borderId="147"/>
    <xf numFmtId="176" fontId="60" fillId="99" borderId="147" applyNumberFormat="0" applyFont="0" applyBorder="0" applyAlignment="0" applyProtection="0">
      <alignment horizontal="right" vertical="center"/>
    </xf>
    <xf numFmtId="0" fontId="1" fillId="80" borderId="0" applyNumberFormat="0" applyBorder="0" applyAlignment="0" applyProtection="0"/>
    <xf numFmtId="4" fontId="60" fillId="0" borderId="147">
      <alignment horizontal="right" vertical="center"/>
    </xf>
    <xf numFmtId="0" fontId="58" fillId="86" borderId="147">
      <alignment horizontal="right" vertical="center"/>
    </xf>
    <xf numFmtId="0" fontId="68" fillId="43" borderId="144" applyNumberFormat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4" fontId="60" fillId="0" borderId="147" applyFill="0" applyBorder="0" applyProtection="0">
      <alignment horizontal="right" vertical="center"/>
    </xf>
    <xf numFmtId="0" fontId="71" fillId="93" borderId="144" applyNumberFormat="0" applyAlignment="0" applyProtection="0"/>
    <xf numFmtId="0" fontId="44" fillId="78" borderId="0" applyNumberFormat="0" applyBorder="0" applyAlignment="0" applyProtection="0"/>
    <xf numFmtId="0" fontId="85" fillId="0" borderId="145" applyNumberFormat="0" applyFill="0" applyAlignment="0" applyProtection="0"/>
    <xf numFmtId="49" fontId="59" fillId="0" borderId="147" applyNumberFormat="0" applyFill="0" applyBorder="0" applyProtection="0">
      <alignment horizontal="left" vertical="center"/>
    </xf>
    <xf numFmtId="0" fontId="1" fillId="72" borderId="0" applyNumberFormat="0" applyBorder="0" applyAlignment="0" applyProtection="0"/>
    <xf numFmtId="4" fontId="60" fillId="0" borderId="147">
      <alignment horizontal="right" vertical="center"/>
    </xf>
    <xf numFmtId="0" fontId="17" fillId="0" borderId="145" applyNumberFormat="0" applyFill="0" applyAlignment="0" applyProtection="0"/>
    <xf numFmtId="0" fontId="67" fillId="43" borderId="144" applyNumberFormat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1" fillId="68" borderId="0" applyNumberFormat="0" applyBorder="0" applyAlignment="0" applyProtection="0"/>
    <xf numFmtId="0" fontId="68" fillId="43" borderId="144" applyNumberFormat="0" applyAlignment="0" applyProtection="0"/>
    <xf numFmtId="0" fontId="71" fillId="93" borderId="144" applyNumberFormat="0" applyAlignment="0" applyProtection="0"/>
    <xf numFmtId="0" fontId="68" fillId="43" borderId="144" applyNumberFormat="0" applyAlignment="0" applyProtection="0"/>
    <xf numFmtId="4" fontId="60" fillId="0" borderId="147">
      <alignment horizontal="right" vertical="center"/>
    </xf>
    <xf numFmtId="0" fontId="2" fillId="0" borderId="22" applyNumberFormat="0" applyFill="0" applyAlignment="0" applyProtection="0"/>
    <xf numFmtId="4" fontId="60" fillId="0" borderId="147" applyFill="0" applyBorder="0" applyProtection="0">
      <alignment horizontal="right" vertical="center"/>
    </xf>
    <xf numFmtId="0" fontId="99" fillId="83" borderId="144" applyNumberFormat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206" fontId="57" fillId="43" borderId="142" applyAlignment="0" applyProtection="0"/>
    <xf numFmtId="0" fontId="1" fillId="80" borderId="0" applyNumberFormat="0" applyBorder="0" applyAlignment="0" applyProtection="0"/>
    <xf numFmtId="0" fontId="64" fillId="47" borderId="146" applyNumberFormat="0" applyFont="0" applyAlignment="0" applyProtection="0"/>
    <xf numFmtId="0" fontId="60" fillId="84" borderId="148">
      <alignment horizontal="left" vertical="center"/>
    </xf>
    <xf numFmtId="49" fontId="59" fillId="0" borderId="147" applyNumberFormat="0" applyFill="0" applyBorder="0" applyProtection="0">
      <alignment horizontal="left" vertical="center"/>
    </xf>
    <xf numFmtId="0" fontId="78" fillId="93" borderId="144" applyNumberFormat="0" applyAlignment="0" applyProtection="0"/>
    <xf numFmtId="0" fontId="85" fillId="0" borderId="145" applyNumberFormat="0" applyFill="0" applyAlignment="0" applyProtection="0"/>
    <xf numFmtId="0" fontId="1" fillId="68" borderId="0" applyNumberFormat="0" applyBorder="0" applyAlignment="0" applyProtection="0"/>
    <xf numFmtId="0" fontId="82" fillId="43" borderId="143" applyNumberFormat="0" applyAlignment="0" applyProtection="0"/>
    <xf numFmtId="0" fontId="60" fillId="0" borderId="150">
      <alignment horizontal="left" vertical="center" wrapText="1" indent="2"/>
    </xf>
    <xf numFmtId="0" fontId="44" fillId="66" borderId="0" applyNumberFormat="0" applyBorder="0" applyAlignment="0" applyProtection="0"/>
    <xf numFmtId="0" fontId="67" fillId="43" borderId="144" applyNumberFormat="0" applyAlignment="0" applyProtection="0"/>
    <xf numFmtId="0" fontId="23" fillId="43" borderId="143" applyNumberFormat="0" applyAlignment="0" applyProtection="0"/>
    <xf numFmtId="0" fontId="1" fillId="73" borderId="0" applyNumberFormat="0" applyBorder="0" applyAlignment="0" applyProtection="0"/>
    <xf numFmtId="0" fontId="1" fillId="81" borderId="0" applyNumberFormat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58" fillId="86" borderId="147">
      <alignment horizontal="right" vertical="center"/>
    </xf>
    <xf numFmtId="0" fontId="78" fillId="93" borderId="144" applyNumberFormat="0" applyAlignment="0" applyProtection="0"/>
    <xf numFmtId="0" fontId="43" fillId="0" borderId="0" applyNumberFormat="0" applyFill="0" applyBorder="0" applyAlignment="0" applyProtection="0"/>
    <xf numFmtId="0" fontId="68" fillId="43" borderId="144" applyNumberFormat="0" applyAlignment="0" applyProtection="0"/>
    <xf numFmtId="0" fontId="60" fillId="86" borderId="150">
      <alignment horizontal="left" vertical="center" wrapText="1" indent="2"/>
    </xf>
    <xf numFmtId="0" fontId="1" fillId="64" borderId="0" applyNumberFormat="0" applyBorder="0" applyAlignment="0" applyProtection="0"/>
    <xf numFmtId="0" fontId="60" fillId="86" borderId="150">
      <alignment horizontal="left" vertical="center" wrapText="1" indent="2"/>
    </xf>
    <xf numFmtId="0" fontId="64" fillId="47" borderId="146" applyNumberFormat="0" applyFont="0" applyAlignment="0" applyProtection="0"/>
    <xf numFmtId="0" fontId="58" fillId="86" borderId="149">
      <alignment horizontal="right" vertical="center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 applyNumberFormat="0" applyFill="0" applyBorder="0" applyAlignment="0" applyProtection="0"/>
    <xf numFmtId="0" fontId="85" fillId="0" borderId="145" applyNumberFormat="0" applyFill="0" applyAlignment="0" applyProtection="0"/>
    <xf numFmtId="0" fontId="8" fillId="47" borderId="146" applyNumberFormat="0" applyFont="0" applyAlignment="0" applyProtection="0"/>
    <xf numFmtId="0" fontId="1" fillId="60" borderId="0" applyNumberFormat="0" applyBorder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82" fillId="43" borderId="143" applyNumberFormat="0" applyAlignment="0" applyProtection="0"/>
    <xf numFmtId="4" fontId="60" fillId="85" borderId="147"/>
    <xf numFmtId="4" fontId="58" fillId="86" borderId="149">
      <alignment horizontal="right" vertical="center"/>
    </xf>
    <xf numFmtId="0" fontId="58" fillId="84" borderId="147">
      <alignment horizontal="right" vertical="center"/>
    </xf>
    <xf numFmtId="0" fontId="1" fillId="68" borderId="0" applyNumberFormat="0" applyBorder="0" applyAlignment="0" applyProtection="0"/>
    <xf numFmtId="0" fontId="1" fillId="80" borderId="0" applyNumberFormat="0" applyBorder="0" applyAlignment="0" applyProtection="0"/>
    <xf numFmtId="0" fontId="60" fillId="0" borderId="147">
      <alignment horizontal="right" vertical="center"/>
    </xf>
    <xf numFmtId="0" fontId="78" fillId="93" borderId="144" applyNumberFormat="0" applyAlignment="0" applyProtection="0"/>
    <xf numFmtId="0" fontId="60" fillId="85" borderId="147"/>
    <xf numFmtId="49" fontId="59" fillId="0" borderId="147" applyNumberFormat="0" applyFill="0" applyBorder="0" applyProtection="0">
      <alignment horizontal="left" vertical="center"/>
    </xf>
    <xf numFmtId="49" fontId="60" fillId="0" borderId="148" applyNumberFormat="0" applyFont="0" applyFill="0" applyBorder="0" applyProtection="0">
      <alignment horizontal="left" vertical="center" indent="5"/>
    </xf>
    <xf numFmtId="0" fontId="78" fillId="93" borderId="144" applyNumberFormat="0" applyAlignment="0" applyProtection="0"/>
    <xf numFmtId="0" fontId="58" fillId="86" borderId="147">
      <alignment horizontal="right" vertical="center"/>
    </xf>
    <xf numFmtId="0" fontId="1" fillId="81" borderId="0" applyNumberFormat="0" applyBorder="0" applyAlignment="0" applyProtection="0"/>
    <xf numFmtId="0" fontId="82" fillId="43" borderId="143" applyNumberFormat="0" applyAlignment="0" applyProtection="0"/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0" borderId="0" applyNumberFormat="0" applyBorder="0" applyAlignment="0" applyProtection="0"/>
    <xf numFmtId="0" fontId="17" fillId="0" borderId="145" applyNumberFormat="0" applyFill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68" fillId="43" borderId="144" applyNumberFormat="0" applyAlignment="0" applyProtection="0"/>
    <xf numFmtId="0" fontId="85" fillId="0" borderId="145" applyNumberFormat="0" applyFill="0" applyAlignment="0" applyProtection="0"/>
    <xf numFmtId="0" fontId="82" fillId="43" borderId="143" applyNumberFormat="0" applyAlignment="0" applyProtection="0"/>
    <xf numFmtId="0" fontId="8" fillId="47" borderId="146" applyNumberFormat="0" applyFont="0" applyAlignment="0" applyProtection="0"/>
    <xf numFmtId="0" fontId="64" fillId="47" borderId="146" applyNumberFormat="0" applyFont="0" applyAlignment="0" applyProtection="0"/>
    <xf numFmtId="0" fontId="1" fillId="81" borderId="0" applyNumberFormat="0" applyBorder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85" fillId="0" borderId="145" applyNumberFormat="0" applyFill="0" applyAlignment="0" applyProtection="0"/>
    <xf numFmtId="10" fontId="5" fillId="48" borderId="147" applyNumberFormat="0" applyBorder="0" applyAlignment="0" applyProtection="0"/>
    <xf numFmtId="0" fontId="99" fillId="83" borderId="144" applyNumberFormat="0" applyAlignment="0" applyProtection="0"/>
    <xf numFmtId="49" fontId="59" fillId="0" borderId="147" applyNumberFormat="0" applyFill="0" applyBorder="0" applyProtection="0">
      <alignment horizontal="lef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2" fontId="100" fillId="1" borderId="140" applyNumberFormat="0" applyBorder="0" applyProtection="0">
      <alignment horizontal="left"/>
    </xf>
    <xf numFmtId="203" fontId="161" fillId="0" borderId="142" applyFill="0"/>
    <xf numFmtId="203" fontId="143" fillId="0" borderId="141" applyFill="0"/>
    <xf numFmtId="179" fontId="165" fillId="102" borderId="152">
      <alignment horizontal="center" wrapText="1"/>
    </xf>
    <xf numFmtId="179" fontId="165" fillId="102" borderId="152">
      <alignment horizontal="centerContinuous" wrapText="1"/>
    </xf>
    <xf numFmtId="179" fontId="165" fillId="102" borderId="152">
      <alignment horizontal="center" vertical="justify" textRotation="90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147" applyNumberFormat="0" applyFill="0" applyAlignment="0" applyProtection="0"/>
    <xf numFmtId="0" fontId="58" fillId="86" borderId="147">
      <alignment horizontal="right" vertical="center"/>
    </xf>
    <xf numFmtId="0" fontId="58" fillId="86" borderId="147">
      <alignment horizontal="right" vertical="center"/>
    </xf>
    <xf numFmtId="0" fontId="60" fillId="0" borderId="150">
      <alignment horizontal="left" vertical="center" wrapText="1" indent="2"/>
    </xf>
    <xf numFmtId="0" fontId="58" fillId="86" borderId="149">
      <alignment horizontal="right" vertical="center"/>
    </xf>
    <xf numFmtId="0" fontId="60" fillId="0" borderId="147">
      <alignment horizontal="right" vertical="center"/>
    </xf>
    <xf numFmtId="0" fontId="62" fillId="84" borderId="147">
      <alignment horizontal="right" vertical="center"/>
    </xf>
    <xf numFmtId="0" fontId="60" fillId="85" borderId="147"/>
    <xf numFmtId="0" fontId="58" fillId="84" borderId="147">
      <alignment horizontal="right" vertical="center"/>
    </xf>
    <xf numFmtId="4" fontId="60" fillId="0" borderId="147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149">
      <alignment horizontal="right" vertical="center"/>
    </xf>
    <xf numFmtId="4" fontId="58" fillId="86" borderId="149">
      <alignment horizontal="right" vertical="center"/>
    </xf>
    <xf numFmtId="0" fontId="60" fillId="86" borderId="150">
      <alignment horizontal="left" vertical="center" wrapText="1" indent="2"/>
    </xf>
    <xf numFmtId="0" fontId="60" fillId="0" borderId="150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168" fontId="1" fillId="0" borderId="0" applyFont="0" applyFill="0" applyBorder="0" applyAlignment="0" applyProtection="0"/>
    <xf numFmtId="4" fontId="60" fillId="0" borderId="180">
      <alignment horizontal="right" vertical="center"/>
    </xf>
    <xf numFmtId="0" fontId="68" fillId="43" borderId="177" applyNumberFormat="0" applyAlignment="0" applyProtection="0"/>
    <xf numFmtId="0" fontId="15" fillId="23" borderId="156" applyNumberFormat="0" applyAlignment="0" applyProtection="0"/>
    <xf numFmtId="0" fontId="21" fillId="21" borderId="156" applyNumberFormat="0" applyAlignment="0" applyProtection="0"/>
    <xf numFmtId="0" fontId="67" fillId="43" borderId="177" applyNumberFormat="0" applyAlignment="0" applyProtection="0"/>
    <xf numFmtId="49" fontId="60" fillId="0" borderId="180" applyNumberFormat="0" applyFont="0" applyFill="0" applyBorder="0" applyProtection="0">
      <alignment horizontal="left" vertical="center" indent="2"/>
    </xf>
    <xf numFmtId="0" fontId="5" fillId="20" borderId="156" applyNumberFormat="0" applyFont="0" applyAlignment="0" applyProtection="0"/>
    <xf numFmtId="0" fontId="23" fillId="23" borderId="143" applyNumberFormat="0" applyAlignment="0" applyProtection="0"/>
    <xf numFmtId="4" fontId="5" fillId="27" borderId="156" applyNumberFormat="0" applyProtection="0">
      <alignment vertical="center"/>
    </xf>
    <xf numFmtId="4" fontId="26" fillId="28" borderId="156" applyNumberFormat="0" applyProtection="0">
      <alignment vertical="center"/>
    </xf>
    <xf numFmtId="4" fontId="5" fillId="28" borderId="156" applyNumberFormat="0" applyProtection="0">
      <alignment horizontal="left" vertical="center" indent="1"/>
    </xf>
    <xf numFmtId="0" fontId="9" fillId="27" borderId="157" applyNumberFormat="0" applyProtection="0">
      <alignment horizontal="left" vertical="top" indent="1"/>
    </xf>
    <xf numFmtId="4" fontId="5" fillId="29" borderId="156" applyNumberFormat="0" applyProtection="0">
      <alignment horizontal="left" vertical="center" indent="1"/>
    </xf>
    <xf numFmtId="4" fontId="5" fillId="30" borderId="156" applyNumberFormat="0" applyProtection="0">
      <alignment horizontal="right" vertical="center"/>
    </xf>
    <xf numFmtId="4" fontId="5" fillId="31" borderId="156" applyNumberFormat="0" applyProtection="0">
      <alignment horizontal="right" vertical="center"/>
    </xf>
    <xf numFmtId="4" fontId="5" fillId="32" borderId="158" applyNumberFormat="0" applyProtection="0">
      <alignment horizontal="right" vertical="center"/>
    </xf>
    <xf numFmtId="4" fontId="5" fillId="33" borderId="156" applyNumberFormat="0" applyProtection="0">
      <alignment horizontal="right" vertical="center"/>
    </xf>
    <xf numFmtId="4" fontId="5" fillId="34" borderId="156" applyNumberFormat="0" applyProtection="0">
      <alignment horizontal="right" vertical="center"/>
    </xf>
    <xf numFmtId="4" fontId="5" fillId="35" borderId="156" applyNumberFormat="0" applyProtection="0">
      <alignment horizontal="right" vertical="center"/>
    </xf>
    <xf numFmtId="4" fontId="5" fillId="36" borderId="156" applyNumberFormat="0" applyProtection="0">
      <alignment horizontal="right" vertical="center"/>
    </xf>
    <xf numFmtId="4" fontId="5" fillId="37" borderId="156" applyNumberFormat="0" applyProtection="0">
      <alignment horizontal="right" vertical="center"/>
    </xf>
    <xf numFmtId="4" fontId="5" fillId="38" borderId="156" applyNumberFormat="0" applyProtection="0">
      <alignment horizontal="right" vertical="center"/>
    </xf>
    <xf numFmtId="4" fontId="5" fillId="39" borderId="158" applyNumberFormat="0" applyProtection="0">
      <alignment horizontal="left" vertical="center" indent="1"/>
    </xf>
    <xf numFmtId="4" fontId="8" fillId="40" borderId="158" applyNumberFormat="0" applyProtection="0">
      <alignment horizontal="left" vertical="center" indent="1"/>
    </xf>
    <xf numFmtId="4" fontId="8" fillId="40" borderId="158" applyNumberFormat="0" applyProtection="0">
      <alignment horizontal="left" vertical="center" indent="1"/>
    </xf>
    <xf numFmtId="4" fontId="5" fillId="41" borderId="156" applyNumberFormat="0" applyProtection="0">
      <alignment horizontal="right" vertical="center"/>
    </xf>
    <xf numFmtId="4" fontId="5" fillId="42" borderId="158" applyNumberFormat="0" applyProtection="0">
      <alignment horizontal="left" vertical="center" indent="1"/>
    </xf>
    <xf numFmtId="4" fontId="5" fillId="41" borderId="158" applyNumberFormat="0" applyProtection="0">
      <alignment horizontal="left" vertical="center" indent="1"/>
    </xf>
    <xf numFmtId="0" fontId="5" fillId="43" borderId="156" applyNumberFormat="0" applyProtection="0">
      <alignment horizontal="left" vertical="center" indent="1"/>
    </xf>
    <xf numFmtId="0" fontId="5" fillId="40" borderId="157" applyNumberFormat="0" applyProtection="0">
      <alignment horizontal="left" vertical="top" indent="1"/>
    </xf>
    <xf numFmtId="0" fontId="5" fillId="44" borderId="156" applyNumberFormat="0" applyProtection="0">
      <alignment horizontal="left" vertical="center" indent="1"/>
    </xf>
    <xf numFmtId="0" fontId="5" fillId="41" borderId="157" applyNumberFormat="0" applyProtection="0">
      <alignment horizontal="left" vertical="top" indent="1"/>
    </xf>
    <xf numFmtId="0" fontId="5" fillId="45" borderId="156" applyNumberFormat="0" applyProtection="0">
      <alignment horizontal="left" vertical="center" indent="1"/>
    </xf>
    <xf numFmtId="0" fontId="5" fillId="45" borderId="157" applyNumberFormat="0" applyProtection="0">
      <alignment horizontal="left" vertical="top" indent="1"/>
    </xf>
    <xf numFmtId="0" fontId="5" fillId="42" borderId="156" applyNumberFormat="0" applyProtection="0">
      <alignment horizontal="left" vertical="center" indent="1"/>
    </xf>
    <xf numFmtId="0" fontId="5" fillId="42" borderId="157" applyNumberFormat="0" applyProtection="0">
      <alignment horizontal="left" vertical="top" indent="1"/>
    </xf>
    <xf numFmtId="0" fontId="1" fillId="68" borderId="0" applyNumberFormat="0" applyBorder="0" applyAlignment="0" applyProtection="0"/>
    <xf numFmtId="0" fontId="6" fillId="40" borderId="159" applyBorder="0"/>
    <xf numFmtId="4" fontId="7" fillId="47" borderId="157" applyNumberFormat="0" applyProtection="0">
      <alignment vertical="center"/>
    </xf>
    <xf numFmtId="0" fontId="44" fillId="66" borderId="0" applyNumberFormat="0" applyBorder="0" applyAlignment="0" applyProtection="0"/>
    <xf numFmtId="4" fontId="7" fillId="43" borderId="157" applyNumberFormat="0" applyProtection="0">
      <alignment horizontal="left" vertical="center" indent="1"/>
    </xf>
    <xf numFmtId="0" fontId="7" fillId="47" borderId="157" applyNumberFormat="0" applyProtection="0">
      <alignment horizontal="left" vertical="top" indent="1"/>
    </xf>
    <xf numFmtId="4" fontId="5" fillId="0" borderId="156" applyNumberFormat="0" applyProtection="0">
      <alignment horizontal="right" vertical="center"/>
    </xf>
    <xf numFmtId="4" fontId="26" fillId="49" borderId="156" applyNumberFormat="0" applyProtection="0">
      <alignment horizontal="right" vertical="center"/>
    </xf>
    <xf numFmtId="4" fontId="5" fillId="29" borderId="156" applyNumberFormat="0" applyProtection="0">
      <alignment horizontal="left" vertical="center" indent="1"/>
    </xf>
    <xf numFmtId="0" fontId="7" fillId="41" borderId="157" applyNumberFormat="0" applyProtection="0">
      <alignment horizontal="left" vertical="top" indent="1"/>
    </xf>
    <xf numFmtId="4" fontId="10" fillId="50" borderId="158" applyNumberFormat="0" applyProtection="0">
      <alignment horizontal="left" vertical="center" indent="1"/>
    </xf>
    <xf numFmtId="0" fontId="1" fillId="65" borderId="0" applyNumberFormat="0" applyBorder="0" applyAlignment="0" applyProtection="0"/>
    <xf numFmtId="4" fontId="11" fillId="46" borderId="156" applyNumberFormat="0" applyProtection="0">
      <alignment horizontal="right" vertical="center"/>
    </xf>
    <xf numFmtId="0" fontId="17" fillId="0" borderId="160" applyNumberFormat="0" applyFill="0" applyAlignment="0" applyProtection="0"/>
    <xf numFmtId="168" fontId="5" fillId="0" borderId="0" applyFont="0" applyFill="0" applyBorder="0" applyAlignment="0" applyProtection="0"/>
    <xf numFmtId="0" fontId="144" fillId="0" borderId="175">
      <alignment horizontal="left" vertical="center"/>
    </xf>
    <xf numFmtId="168" fontId="1" fillId="0" borderId="0" applyFont="0" applyFill="0" applyBorder="0" applyAlignment="0" applyProtection="0"/>
    <xf numFmtId="4" fontId="58" fillId="86" borderId="180">
      <alignment horizontal="right" vertical="center"/>
    </xf>
    <xf numFmtId="49" fontId="59" fillId="0" borderId="180" applyNumberFormat="0" applyFill="0" applyBorder="0" applyProtection="0">
      <alignment horizontal="left" vertical="center"/>
    </xf>
    <xf numFmtId="0" fontId="1" fillId="61" borderId="0" applyNumberFormat="0" applyBorder="0" applyAlignment="0" applyProtection="0"/>
    <xf numFmtId="0" fontId="60" fillId="86" borderId="183">
      <alignment horizontal="left" vertical="center" wrapText="1" indent="2"/>
    </xf>
    <xf numFmtId="0" fontId="78" fillId="93" borderId="177" applyNumberFormat="0" applyAlignment="0" applyProtection="0"/>
    <xf numFmtId="168" fontId="2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86" borderId="180">
      <alignment horizontal="right" vertical="center"/>
    </xf>
    <xf numFmtId="168" fontId="1" fillId="0" borderId="0" applyFont="0" applyFill="0" applyBorder="0" applyAlignment="0" applyProtection="0"/>
    <xf numFmtId="0" fontId="60" fillId="84" borderId="181">
      <alignment horizontal="left" vertical="center"/>
    </xf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180">
      <alignment horizontal="right" vertical="center"/>
    </xf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66" borderId="0" applyNumberFormat="0" applyBorder="0" applyAlignment="0" applyProtection="0"/>
    <xf numFmtId="0" fontId="1" fillId="81" borderId="0" applyNumberFormat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58" fillId="86" borderId="180">
      <alignment horizontal="right" vertical="center"/>
    </xf>
    <xf numFmtId="0" fontId="1" fillId="61" borderId="0" applyNumberFormat="0" applyBorder="0" applyAlignment="0" applyProtection="0"/>
    <xf numFmtId="4" fontId="60" fillId="0" borderId="180" applyFill="0" applyBorder="0" applyProtection="0">
      <alignment horizontal="right" vertical="center"/>
    </xf>
    <xf numFmtId="0" fontId="60" fillId="0" borderId="183">
      <alignment horizontal="left" vertical="center" wrapText="1" indent="2"/>
    </xf>
    <xf numFmtId="49" fontId="60" fillId="0" borderId="180" applyNumberFormat="0" applyFont="0" applyFill="0" applyBorder="0" applyProtection="0">
      <alignment horizontal="left" vertical="center" indent="2"/>
    </xf>
    <xf numFmtId="4" fontId="62" fillId="84" borderId="180">
      <alignment horizontal="right" vertical="center"/>
    </xf>
    <xf numFmtId="0" fontId="85" fillId="0" borderId="178" applyNumberFormat="0" applyFill="0" applyAlignment="0" applyProtection="0"/>
    <xf numFmtId="0" fontId="60" fillId="0" borderId="180">
      <alignment horizontal="right" vertical="center"/>
    </xf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179" fontId="144" fillId="0" borderId="175">
      <alignment horizontal="left" vertical="center"/>
    </xf>
    <xf numFmtId="0" fontId="68" fillId="43" borderId="144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" fontId="58" fillId="84" borderId="180">
      <alignment horizontal="right" vertical="center"/>
    </xf>
    <xf numFmtId="4" fontId="60" fillId="0" borderId="180" applyFill="0" applyBorder="0" applyProtection="0">
      <alignment horizontal="right" vertical="center"/>
    </xf>
    <xf numFmtId="0" fontId="17" fillId="0" borderId="178" applyNumberFormat="0" applyFill="0" applyAlignment="0" applyProtection="0"/>
    <xf numFmtId="0" fontId="44" fillId="70" borderId="0" applyNumberFormat="0" applyBorder="0" applyAlignment="0" applyProtection="0"/>
    <xf numFmtId="0" fontId="60" fillId="0" borderId="180">
      <alignment horizontal="right" vertical="center"/>
    </xf>
    <xf numFmtId="0" fontId="64" fillId="47" borderId="179" applyNumberFormat="0" applyFont="0" applyAlignment="0" applyProtection="0"/>
    <xf numFmtId="0" fontId="67" fillId="43" borderId="177" applyNumberFormat="0" applyAlignment="0" applyProtection="0"/>
    <xf numFmtId="4" fontId="60" fillId="0" borderId="180">
      <alignment horizontal="right" vertical="center"/>
    </xf>
    <xf numFmtId="4" fontId="60" fillId="0" borderId="180">
      <alignment horizontal="right" vertical="center"/>
    </xf>
    <xf numFmtId="0" fontId="60" fillId="0" borderId="183">
      <alignment horizontal="left" vertical="center" wrapText="1" indent="2"/>
    </xf>
    <xf numFmtId="0" fontId="85" fillId="0" borderId="178" applyNumberFormat="0" applyFill="0" applyAlignment="0" applyProtection="0"/>
    <xf numFmtId="49" fontId="60" fillId="0" borderId="180" applyNumberFormat="0" applyFont="0" applyFill="0" applyBorder="0" applyProtection="0">
      <alignment horizontal="left" vertical="center" indent="2"/>
    </xf>
    <xf numFmtId="0" fontId="17" fillId="0" borderId="178" applyNumberFormat="0" applyFill="0" applyAlignment="0" applyProtection="0"/>
    <xf numFmtId="0" fontId="71" fillId="93" borderId="177" applyNumberFormat="0" applyAlignment="0" applyProtection="0"/>
    <xf numFmtId="0" fontId="58" fillId="84" borderId="180">
      <alignment horizontal="right" vertical="center"/>
    </xf>
    <xf numFmtId="4" fontId="58" fillId="86" borderId="180">
      <alignment horizontal="right" vertical="center"/>
    </xf>
    <xf numFmtId="4" fontId="58" fillId="86" borderId="182">
      <alignment horizontal="right" vertical="center"/>
    </xf>
    <xf numFmtId="0" fontId="64" fillId="47" borderId="146" applyNumberFormat="0" applyFont="0" applyAlignment="0" applyProtection="0"/>
    <xf numFmtId="0" fontId="82" fillId="43" borderId="143" applyNumberFormat="0" applyAlignment="0" applyProtection="0"/>
    <xf numFmtId="0" fontId="1" fillId="64" borderId="0" applyNumberFormat="0" applyBorder="0" applyAlignment="0" applyProtection="0"/>
    <xf numFmtId="0" fontId="1" fillId="60" borderId="0" applyNumberFormat="0" applyBorder="0" applyAlignment="0" applyProtection="0"/>
    <xf numFmtId="0" fontId="85" fillId="0" borderId="145" applyNumberFormat="0" applyFill="0" applyAlignment="0" applyProtection="0"/>
    <xf numFmtId="0" fontId="82" fillId="43" borderId="176" applyNumberFormat="0" applyAlignment="0" applyProtection="0"/>
    <xf numFmtId="0" fontId="8" fillId="47" borderId="179" applyNumberFormat="0" applyFont="0" applyAlignment="0" applyProtection="0"/>
    <xf numFmtId="10" fontId="5" fillId="48" borderId="180" applyNumberFormat="0" applyBorder="0" applyAlignment="0" applyProtection="0"/>
    <xf numFmtId="179" fontId="144" fillId="0" borderId="175">
      <alignment horizontal="left" vertical="center"/>
    </xf>
    <xf numFmtId="4" fontId="60" fillId="0" borderId="180" applyFill="0" applyBorder="0" applyProtection="0">
      <alignment horizontal="right" vertical="center"/>
    </xf>
    <xf numFmtId="0" fontId="1" fillId="65" borderId="0" applyNumberFormat="0" applyBorder="0" applyAlignment="0" applyProtection="0"/>
    <xf numFmtId="0" fontId="68" fillId="43" borderId="177" applyNumberFormat="0" applyAlignment="0" applyProtection="0"/>
    <xf numFmtId="0" fontId="23" fillId="43" borderId="176" applyNumberFormat="0" applyAlignment="0" applyProtection="0"/>
    <xf numFmtId="0" fontId="60" fillId="86" borderId="183">
      <alignment horizontal="left" vertical="center" wrapText="1" indent="2"/>
    </xf>
    <xf numFmtId="176" fontId="60" fillId="99" borderId="180" applyNumberFormat="0" applyFont="0" applyBorder="0" applyAlignment="0" applyProtection="0">
      <alignment horizontal="right" vertical="center"/>
    </xf>
    <xf numFmtId="4" fontId="60" fillId="0" borderId="180">
      <alignment horizontal="right" vertical="center"/>
    </xf>
    <xf numFmtId="4" fontId="58" fillId="86" borderId="180">
      <alignment horizontal="right" vertical="center"/>
    </xf>
    <xf numFmtId="49" fontId="60" fillId="0" borderId="181" applyNumberFormat="0" applyFont="0" applyFill="0" applyBorder="0" applyProtection="0">
      <alignment horizontal="left" vertical="center" indent="5"/>
    </xf>
    <xf numFmtId="176" fontId="60" fillId="99" borderId="180" applyNumberFormat="0" applyFont="0" applyBorder="0" applyAlignment="0" applyProtection="0">
      <alignment horizontal="right" vertical="center"/>
    </xf>
    <xf numFmtId="0" fontId="60" fillId="85" borderId="180"/>
    <xf numFmtId="0" fontId="17" fillId="0" borderId="178" applyNumberFormat="0" applyFill="0" applyAlignment="0" applyProtection="0"/>
    <xf numFmtId="0" fontId="17" fillId="0" borderId="178" applyNumberFormat="0" applyFill="0" applyAlignment="0" applyProtection="0"/>
    <xf numFmtId="0" fontId="8" fillId="47" borderId="179" applyNumberFormat="0" applyFont="0" applyAlignment="0" applyProtection="0"/>
    <xf numFmtId="4" fontId="58" fillId="86" borderId="182">
      <alignment horizontal="right" vertical="center"/>
    </xf>
    <xf numFmtId="4" fontId="58" fillId="86" borderId="180">
      <alignment horizontal="right" vertical="center"/>
    </xf>
    <xf numFmtId="0" fontId="60" fillId="0" borderId="180" applyNumberFormat="0" applyFill="0" applyAlignment="0" applyProtection="0"/>
    <xf numFmtId="0" fontId="85" fillId="0" borderId="178" applyNumberFormat="0" applyFill="0" applyAlignment="0" applyProtection="0"/>
    <xf numFmtId="0" fontId="68" fillId="43" borderId="177" applyNumberFormat="0" applyAlignment="0" applyProtection="0"/>
    <xf numFmtId="0" fontId="58" fillId="86" borderId="180">
      <alignment horizontal="right" vertical="center"/>
    </xf>
    <xf numFmtId="0" fontId="60" fillId="86" borderId="183">
      <alignment horizontal="left" vertical="center" wrapText="1" indent="2"/>
    </xf>
    <xf numFmtId="0" fontId="60" fillId="84" borderId="181">
      <alignment horizontal="left" vertical="center"/>
    </xf>
    <xf numFmtId="0" fontId="60" fillId="0" borderId="180">
      <alignment horizontal="right" vertical="center"/>
    </xf>
    <xf numFmtId="4" fontId="58" fillId="86" borderId="180">
      <alignment horizontal="right" vertical="center"/>
    </xf>
    <xf numFmtId="49" fontId="59" fillId="0" borderId="180" applyNumberFormat="0" applyFill="0" applyBorder="0" applyProtection="0">
      <alignment horizontal="left" vertical="center"/>
    </xf>
    <xf numFmtId="0" fontId="67" fillId="43" borderId="177" applyNumberFormat="0" applyAlignment="0" applyProtection="0"/>
    <xf numFmtId="0" fontId="82" fillId="43" borderId="176" applyNumberFormat="0" applyAlignment="0" applyProtection="0"/>
    <xf numFmtId="0" fontId="60" fillId="0" borderId="183">
      <alignment horizontal="left" vertical="center" wrapText="1" indent="2"/>
    </xf>
    <xf numFmtId="4" fontId="58" fillId="84" borderId="180">
      <alignment horizontal="right" vertical="center"/>
    </xf>
    <xf numFmtId="0" fontId="67" fillId="43" borderId="177" applyNumberFormat="0" applyAlignment="0" applyProtection="0"/>
    <xf numFmtId="0" fontId="8" fillId="47" borderId="179" applyNumberFormat="0" applyFont="0" applyAlignment="0" applyProtection="0"/>
    <xf numFmtId="0" fontId="17" fillId="0" borderId="178" applyNumberFormat="0" applyFill="0" applyAlignment="0" applyProtection="0"/>
    <xf numFmtId="0" fontId="78" fillId="93" borderId="177" applyNumberFormat="0" applyAlignment="0" applyProtection="0"/>
    <xf numFmtId="0" fontId="85" fillId="0" borderId="178" applyNumberFormat="0" applyFill="0" applyAlignment="0" applyProtection="0"/>
    <xf numFmtId="0" fontId="60" fillId="84" borderId="181">
      <alignment horizontal="left" vertical="center"/>
    </xf>
    <xf numFmtId="0" fontId="68" fillId="43" borderId="177" applyNumberFormat="0" applyAlignment="0" applyProtection="0"/>
    <xf numFmtId="4" fontId="58" fillId="86" borderId="181">
      <alignment horizontal="right" vertical="center"/>
    </xf>
    <xf numFmtId="0" fontId="58" fillId="86" borderId="180">
      <alignment horizontal="right" vertical="center"/>
    </xf>
    <xf numFmtId="0" fontId="67" fillId="43" borderId="177" applyNumberFormat="0" applyAlignment="0" applyProtection="0"/>
    <xf numFmtId="0" fontId="64" fillId="47" borderId="179" applyNumberFormat="0" applyFont="0" applyAlignment="0" applyProtection="0"/>
    <xf numFmtId="49" fontId="59" fillId="0" borderId="180" applyNumberFormat="0" applyFill="0" applyBorder="0" applyProtection="0">
      <alignment horizontal="left" vertical="center"/>
    </xf>
    <xf numFmtId="0" fontId="85" fillId="0" borderId="178" applyNumberFormat="0" applyFill="0" applyAlignment="0" applyProtection="0"/>
    <xf numFmtId="4" fontId="58" fillId="84" borderId="180">
      <alignment horizontal="right" vertical="center"/>
    </xf>
    <xf numFmtId="0" fontId="71" fillId="93" borderId="177" applyNumberFormat="0" applyAlignment="0" applyProtection="0"/>
    <xf numFmtId="4" fontId="60" fillId="0" borderId="180" applyFill="0" applyBorder="0" applyProtection="0">
      <alignment horizontal="right" vertical="center"/>
    </xf>
    <xf numFmtId="0" fontId="58" fillId="86" borderId="180">
      <alignment horizontal="right" vertical="center"/>
    </xf>
    <xf numFmtId="0" fontId="82" fillId="43" borderId="176" applyNumberFormat="0" applyAlignment="0" applyProtection="0"/>
    <xf numFmtId="0" fontId="23" fillId="43" borderId="176" applyNumberFormat="0" applyAlignment="0" applyProtection="0"/>
    <xf numFmtId="49" fontId="60" fillId="0" borderId="180" applyNumberFormat="0" applyFont="0" applyFill="0" applyBorder="0" applyProtection="0">
      <alignment horizontal="left" vertical="center" indent="2"/>
    </xf>
    <xf numFmtId="0" fontId="71" fillId="93" borderId="177" applyNumberFormat="0" applyAlignment="0" applyProtection="0"/>
    <xf numFmtId="0" fontId="67" fillId="43" borderId="177" applyNumberFormat="0" applyAlignment="0" applyProtection="0"/>
    <xf numFmtId="0" fontId="62" fillId="84" borderId="180">
      <alignment horizontal="right" vertical="center"/>
    </xf>
    <xf numFmtId="0" fontId="60" fillId="86" borderId="183">
      <alignment horizontal="left" vertical="center" wrapText="1" indent="2"/>
    </xf>
    <xf numFmtId="0" fontId="58" fillId="86" borderId="182">
      <alignment horizontal="right" vertical="center"/>
    </xf>
    <xf numFmtId="0" fontId="23" fillId="43" borderId="176" applyNumberFormat="0" applyAlignment="0" applyProtection="0"/>
    <xf numFmtId="0" fontId="60" fillId="0" borderId="183">
      <alignment horizontal="left" vertical="center" wrapText="1" indent="2"/>
    </xf>
    <xf numFmtId="0" fontId="60" fillId="85" borderId="180"/>
    <xf numFmtId="49" fontId="60" fillId="0" borderId="180" applyNumberFormat="0" applyFont="0" applyFill="0" applyBorder="0" applyProtection="0">
      <alignment horizontal="left" vertical="center" indent="2"/>
    </xf>
    <xf numFmtId="4" fontId="58" fillId="86" borderId="180">
      <alignment horizontal="right" vertical="center"/>
    </xf>
    <xf numFmtId="0" fontId="60" fillId="0" borderId="183">
      <alignment horizontal="left" vertical="center" wrapText="1" indent="2"/>
    </xf>
    <xf numFmtId="0" fontId="23" fillId="43" borderId="176" applyNumberFormat="0" applyAlignment="0" applyProtection="0"/>
    <xf numFmtId="0" fontId="60" fillId="84" borderId="181">
      <alignment horizontal="left" vertical="center"/>
    </xf>
    <xf numFmtId="49" fontId="60" fillId="0" borderId="181" applyNumberFormat="0" applyFont="0" applyFill="0" applyBorder="0" applyProtection="0">
      <alignment horizontal="left" vertical="center" indent="5"/>
    </xf>
    <xf numFmtId="176" fontId="60" fillId="99" borderId="180" applyNumberFormat="0" applyFont="0" applyBorder="0" applyAlignment="0" applyProtection="0">
      <alignment horizontal="right" vertical="center"/>
    </xf>
    <xf numFmtId="0" fontId="82" fillId="43" borderId="176" applyNumberFormat="0" applyAlignment="0" applyProtection="0"/>
    <xf numFmtId="0" fontId="78" fillId="93" borderId="177" applyNumberFormat="0" applyAlignment="0" applyProtection="0"/>
    <xf numFmtId="0" fontId="82" fillId="43" borderId="176" applyNumberFormat="0" applyAlignment="0" applyProtection="0"/>
    <xf numFmtId="0" fontId="60" fillId="84" borderId="181">
      <alignment horizontal="left" vertical="center"/>
    </xf>
    <xf numFmtId="0" fontId="78" fillId="93" borderId="177" applyNumberFormat="0" applyAlignment="0" applyProtection="0"/>
    <xf numFmtId="0" fontId="23" fillId="43" borderId="176" applyNumberFormat="0" applyAlignment="0" applyProtection="0"/>
    <xf numFmtId="4" fontId="60" fillId="0" borderId="180" applyFill="0" applyBorder="0" applyProtection="0">
      <alignment horizontal="right" vertical="center"/>
    </xf>
    <xf numFmtId="0" fontId="58" fillId="84" borderId="180">
      <alignment horizontal="right" vertical="center"/>
    </xf>
    <xf numFmtId="4" fontId="58" fillId="86" borderId="180">
      <alignment horizontal="right" vertical="center"/>
    </xf>
    <xf numFmtId="4" fontId="58" fillId="86" borderId="180">
      <alignment horizontal="right" vertical="center"/>
    </xf>
    <xf numFmtId="4" fontId="58" fillId="86" borderId="180">
      <alignment horizontal="right" vertical="center"/>
    </xf>
    <xf numFmtId="4" fontId="58" fillId="86" borderId="182">
      <alignment horizontal="right" vertical="center"/>
    </xf>
    <xf numFmtId="0" fontId="58" fillId="86" borderId="180">
      <alignment horizontal="right" vertical="center"/>
    </xf>
    <xf numFmtId="0" fontId="60" fillId="0" borderId="180">
      <alignment horizontal="right" vertical="center"/>
    </xf>
    <xf numFmtId="0" fontId="2" fillId="0" borderId="22" applyNumberFormat="0" applyFill="0" applyAlignment="0" applyProtection="0"/>
    <xf numFmtId="0" fontId="60" fillId="0" borderId="180">
      <alignment horizontal="right" vertical="center"/>
    </xf>
    <xf numFmtId="0" fontId="58" fillId="84" borderId="180">
      <alignment horizontal="right" vertical="center"/>
    </xf>
    <xf numFmtId="0" fontId="68" fillId="43" borderId="177" applyNumberFormat="0" applyAlignment="0" applyProtection="0"/>
    <xf numFmtId="176" fontId="60" fillId="99" borderId="180" applyNumberFormat="0" applyFont="0" applyBorder="0" applyAlignment="0" applyProtection="0">
      <alignment horizontal="right" vertical="center"/>
    </xf>
    <xf numFmtId="4" fontId="58" fillId="86" borderId="182">
      <alignment horizontal="right" vertical="center"/>
    </xf>
    <xf numFmtId="0" fontId="64" fillId="47" borderId="179" applyNumberFormat="0" applyFont="0" applyAlignment="0" applyProtection="0"/>
    <xf numFmtId="0" fontId="82" fillId="43" borderId="176" applyNumberFormat="0" applyAlignment="0" applyProtection="0"/>
    <xf numFmtId="0" fontId="78" fillId="93" borderId="177" applyNumberFormat="0" applyAlignment="0" applyProtection="0"/>
    <xf numFmtId="49" fontId="59" fillId="0" borderId="180" applyNumberFormat="0" applyFill="0" applyBorder="0" applyProtection="0">
      <alignment horizontal="left" vertical="center"/>
    </xf>
    <xf numFmtId="49" fontId="60" fillId="0" borderId="181" applyNumberFormat="0" applyFont="0" applyFill="0" applyBorder="0" applyProtection="0">
      <alignment horizontal="left" vertical="center" indent="5"/>
    </xf>
    <xf numFmtId="4" fontId="58" fillId="84" borderId="180">
      <alignment horizontal="right" vertical="center"/>
    </xf>
    <xf numFmtId="0" fontId="60" fillId="0" borderId="180" applyNumberFormat="0" applyFill="0" applyAlignment="0" applyProtection="0"/>
    <xf numFmtId="0" fontId="67" fillId="43" borderId="177" applyNumberFormat="0" applyAlignment="0" applyProtection="0"/>
    <xf numFmtId="0" fontId="17" fillId="0" borderId="178" applyNumberFormat="0" applyFill="0" applyAlignment="0" applyProtection="0"/>
    <xf numFmtId="0" fontId="64" fillId="47" borderId="179" applyNumberFormat="0" applyFont="0" applyAlignment="0" applyProtection="0"/>
    <xf numFmtId="0" fontId="58" fillId="86" borderId="181">
      <alignment horizontal="right" vertical="center"/>
    </xf>
    <xf numFmtId="0" fontId="85" fillId="0" borderId="178" applyNumberFormat="0" applyFill="0" applyAlignment="0" applyProtection="0"/>
    <xf numFmtId="4" fontId="60" fillId="85" borderId="180"/>
    <xf numFmtId="0" fontId="64" fillId="47" borderId="179" applyNumberFormat="0" applyFont="0" applyAlignment="0" applyProtection="0"/>
    <xf numFmtId="4" fontId="58" fillId="86" borderId="180">
      <alignment horizontal="right" vertical="center"/>
    </xf>
    <xf numFmtId="0" fontId="62" fillId="84" borderId="180">
      <alignment horizontal="right" vertical="center"/>
    </xf>
    <xf numFmtId="0" fontId="60" fillId="85" borderId="180"/>
    <xf numFmtId="0" fontId="78" fillId="93" borderId="177" applyNumberFormat="0" applyAlignment="0" applyProtection="0"/>
    <xf numFmtId="0" fontId="60" fillId="0" borderId="183">
      <alignment horizontal="left" vertical="center" wrapText="1" indent="2"/>
    </xf>
    <xf numFmtId="4" fontId="60" fillId="85" borderId="180"/>
    <xf numFmtId="176" fontId="60" fillId="99" borderId="180" applyNumberFormat="0" applyFont="0" applyBorder="0" applyAlignment="0" applyProtection="0">
      <alignment horizontal="right" vertical="center"/>
    </xf>
    <xf numFmtId="0" fontId="58" fillId="84" borderId="180">
      <alignment horizontal="right" vertical="center"/>
    </xf>
    <xf numFmtId="0" fontId="60" fillId="0" borderId="180">
      <alignment horizontal="right" vertical="center"/>
    </xf>
    <xf numFmtId="0" fontId="60" fillId="85" borderId="180"/>
    <xf numFmtId="4" fontId="60" fillId="85" borderId="180"/>
    <xf numFmtId="49" fontId="60" fillId="0" borderId="180" applyNumberFormat="0" applyFont="0" applyFill="0" applyBorder="0" applyProtection="0">
      <alignment horizontal="left" vertical="center" indent="2"/>
    </xf>
    <xf numFmtId="0" fontId="58" fillId="86" borderId="180">
      <alignment horizontal="right" vertical="center"/>
    </xf>
    <xf numFmtId="0" fontId="60" fillId="0" borderId="180">
      <alignment horizontal="right" vertical="center"/>
    </xf>
    <xf numFmtId="4" fontId="60" fillId="0" borderId="180">
      <alignment horizontal="right" vertical="center"/>
    </xf>
    <xf numFmtId="4" fontId="58" fillId="86" borderId="180">
      <alignment horizontal="right" vertical="center"/>
    </xf>
    <xf numFmtId="0" fontId="62" fillId="84" borderId="180">
      <alignment horizontal="right" vertical="center"/>
    </xf>
    <xf numFmtId="4" fontId="62" fillId="84" borderId="180">
      <alignment horizontal="right" vertical="center"/>
    </xf>
    <xf numFmtId="0" fontId="58" fillId="84" borderId="180">
      <alignment horizontal="right" vertical="center"/>
    </xf>
    <xf numFmtId="0" fontId="85" fillId="0" borderId="178" applyNumberFormat="0" applyFill="0" applyAlignment="0" applyProtection="0"/>
    <xf numFmtId="0" fontId="78" fillId="93" borderId="177" applyNumberFormat="0" applyAlignment="0" applyProtection="0"/>
    <xf numFmtId="0" fontId="68" fillId="43" borderId="177" applyNumberFormat="0" applyAlignment="0" applyProtection="0"/>
    <xf numFmtId="0" fontId="85" fillId="0" borderId="178" applyNumberFormat="0" applyFill="0" applyAlignment="0" applyProtection="0"/>
    <xf numFmtId="0" fontId="64" fillId="47" borderId="179" applyNumberFormat="0" applyFont="0" applyAlignment="0" applyProtection="0"/>
    <xf numFmtId="0" fontId="68" fillId="43" borderId="177" applyNumberFormat="0" applyAlignment="0" applyProtection="0"/>
    <xf numFmtId="0" fontId="17" fillId="0" borderId="178" applyNumberFormat="0" applyFill="0" applyAlignment="0" applyProtection="0"/>
    <xf numFmtId="0" fontId="60" fillId="85" borderId="180"/>
    <xf numFmtId="0" fontId="82" fillId="43" borderId="176" applyNumberFormat="0" applyAlignment="0" applyProtection="0"/>
    <xf numFmtId="0" fontId="23" fillId="43" borderId="176" applyNumberFormat="0" applyAlignment="0" applyProtection="0"/>
    <xf numFmtId="0" fontId="58" fillId="86" borderId="182">
      <alignment horizontal="right" vertical="center"/>
    </xf>
    <xf numFmtId="0" fontId="78" fillId="93" borderId="177" applyNumberFormat="0" applyAlignment="0" applyProtection="0"/>
    <xf numFmtId="0" fontId="68" fillId="43" borderId="177" applyNumberFormat="0" applyAlignment="0" applyProtection="0"/>
    <xf numFmtId="4" fontId="60" fillId="0" borderId="180">
      <alignment horizontal="right" vertical="center"/>
    </xf>
    <xf numFmtId="0" fontId="62" fillId="84" borderId="180">
      <alignment horizontal="right" vertical="center"/>
    </xf>
    <xf numFmtId="4" fontId="60" fillId="85" borderId="180"/>
    <xf numFmtId="0" fontId="58" fillId="86" borderId="182">
      <alignment horizontal="right" vertical="center"/>
    </xf>
    <xf numFmtId="4" fontId="58" fillId="86" borderId="180">
      <alignment horizontal="right" vertical="center"/>
    </xf>
    <xf numFmtId="0" fontId="58" fillId="86" borderId="180">
      <alignment horizontal="right" vertical="center"/>
    </xf>
    <xf numFmtId="0" fontId="71" fillId="93" borderId="177" applyNumberFormat="0" applyAlignment="0" applyProtection="0"/>
    <xf numFmtId="4" fontId="60" fillId="0" borderId="180" applyFill="0" applyBorder="0" applyProtection="0">
      <alignment horizontal="right" vertical="center"/>
    </xf>
    <xf numFmtId="49" fontId="59" fillId="0" borderId="180" applyNumberFormat="0" applyFill="0" applyBorder="0" applyProtection="0">
      <alignment horizontal="left" vertical="center"/>
    </xf>
    <xf numFmtId="49" fontId="60" fillId="0" borderId="181" applyNumberFormat="0" applyFont="0" applyFill="0" applyBorder="0" applyProtection="0">
      <alignment horizontal="left" vertical="center" indent="5"/>
    </xf>
    <xf numFmtId="0" fontId="64" fillId="47" borderId="179" applyNumberFormat="0" applyFont="0" applyAlignment="0" applyProtection="0"/>
    <xf numFmtId="0" fontId="58" fillId="86" borderId="180">
      <alignment horizontal="right" vertical="center"/>
    </xf>
    <xf numFmtId="0" fontId="43" fillId="0" borderId="0" applyNumberFormat="0" applyFill="0" applyBorder="0" applyAlignment="0" applyProtection="0"/>
    <xf numFmtId="49" fontId="59" fillId="0" borderId="180" applyNumberFormat="0" applyFill="0" applyBorder="0" applyProtection="0">
      <alignment horizontal="left" vertical="center"/>
    </xf>
    <xf numFmtId="0" fontId="82" fillId="43" borderId="176" applyNumberFormat="0" applyAlignment="0" applyProtection="0"/>
    <xf numFmtId="0" fontId="58" fillId="86" borderId="181">
      <alignment horizontal="right" vertical="center"/>
    </xf>
    <xf numFmtId="0" fontId="60" fillId="85" borderId="180"/>
    <xf numFmtId="0" fontId="78" fillId="93" borderId="177" applyNumberFormat="0" applyAlignment="0" applyProtection="0"/>
    <xf numFmtId="0" fontId="85" fillId="0" borderId="178" applyNumberFormat="0" applyFill="0" applyAlignment="0" applyProtection="0"/>
    <xf numFmtId="0" fontId="71" fillId="93" borderId="177" applyNumberFormat="0" applyAlignment="0" applyProtection="0"/>
    <xf numFmtId="4" fontId="62" fillId="84" borderId="180">
      <alignment horizontal="right" vertical="center"/>
    </xf>
    <xf numFmtId="0" fontId="60" fillId="86" borderId="183">
      <alignment horizontal="left" vertical="center" wrapText="1" indent="2"/>
    </xf>
    <xf numFmtId="176" fontId="60" fillId="99" borderId="180" applyNumberFormat="0" applyFont="0" applyBorder="0" applyAlignment="0" applyProtection="0">
      <alignment horizontal="right" vertical="center"/>
    </xf>
    <xf numFmtId="0" fontId="60" fillId="85" borderId="180"/>
    <xf numFmtId="17" fontId="134" fillId="28" borderId="180">
      <alignment horizontal="center"/>
      <protection locked="0"/>
    </xf>
    <xf numFmtId="0" fontId="30" fillId="0" borderId="0" applyNumberFormat="0" applyFill="0" applyBorder="0" applyAlignment="0" applyProtection="0"/>
    <xf numFmtId="4" fontId="60" fillId="85" borderId="180"/>
    <xf numFmtId="0" fontId="85" fillId="0" borderId="178" applyNumberFormat="0" applyFill="0" applyAlignment="0" applyProtection="0"/>
    <xf numFmtId="0" fontId="71" fillId="93" borderId="177" applyNumberFormat="0" applyAlignment="0" applyProtection="0"/>
    <xf numFmtId="4" fontId="58" fillId="86" borderId="181">
      <alignment horizontal="right" vertical="center"/>
    </xf>
    <xf numFmtId="4" fontId="58" fillId="86" borderId="180">
      <alignment horizontal="right" vertical="center"/>
    </xf>
    <xf numFmtId="0" fontId="60" fillId="0" borderId="180">
      <alignment horizontal="right" vertical="center"/>
    </xf>
    <xf numFmtId="0" fontId="60" fillId="0" borderId="180">
      <alignment horizontal="right" vertical="center"/>
    </xf>
    <xf numFmtId="49" fontId="60" fillId="0" borderId="180" applyNumberFormat="0" applyFont="0" applyFill="0" applyBorder="0" applyProtection="0">
      <alignment horizontal="left" vertical="center" indent="2"/>
    </xf>
    <xf numFmtId="0" fontId="40" fillId="56" borderId="17" applyNumberFormat="0" applyAlignment="0" applyProtection="0"/>
    <xf numFmtId="0" fontId="60" fillId="0" borderId="180" applyNumberFormat="0" applyFill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17" fillId="0" borderId="178" applyNumberFormat="0" applyFill="0" applyAlignment="0" applyProtection="0"/>
    <xf numFmtId="0" fontId="43" fillId="0" borderId="0" applyNumberFormat="0" applyFill="0" applyBorder="0" applyAlignment="0" applyProtection="0"/>
    <xf numFmtId="0" fontId="1" fillId="72" borderId="0" applyNumberFormat="0" applyBorder="0" applyAlignment="0" applyProtection="0"/>
    <xf numFmtId="4" fontId="60" fillId="0" borderId="180" applyFill="0" applyBorder="0" applyProtection="0">
      <alignment horizontal="right" vertical="center"/>
    </xf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0" fontId="44" fillId="82" borderId="0" applyNumberFormat="0" applyBorder="0" applyAlignment="0" applyProtection="0"/>
    <xf numFmtId="0" fontId="68" fillId="43" borderId="177" applyNumberFormat="0" applyAlignment="0" applyProtection="0"/>
    <xf numFmtId="0" fontId="44" fillId="82" borderId="0" applyNumberFormat="0" applyBorder="0" applyAlignment="0" applyProtection="0"/>
    <xf numFmtId="0" fontId="1" fillId="72" borderId="0" applyNumberFormat="0" applyBorder="0" applyAlignment="0" applyProtection="0"/>
    <xf numFmtId="0" fontId="44" fillId="74" borderId="0" applyNumberFormat="0" applyBorder="0" applyAlignment="0" applyProtection="0"/>
    <xf numFmtId="0" fontId="40" fillId="56" borderId="17" applyNumberFormat="0" applyAlignment="0" applyProtection="0"/>
    <xf numFmtId="0" fontId="68" fillId="43" borderId="177" applyNumberFormat="0" applyAlignment="0" applyProtection="0"/>
    <xf numFmtId="3" fontId="133" fillId="28" borderId="180">
      <alignment horizontal="center"/>
      <protection locked="0"/>
    </xf>
    <xf numFmtId="0" fontId="44" fillId="78" borderId="0" applyNumberFormat="0" applyBorder="0" applyAlignment="0" applyProtection="0"/>
    <xf numFmtId="0" fontId="40" fillId="56" borderId="17" applyNumberFormat="0" applyAlignment="0" applyProtection="0"/>
    <xf numFmtId="0" fontId="60" fillId="0" borderId="183">
      <alignment horizontal="left" vertical="center" wrapText="1" indent="2"/>
    </xf>
    <xf numFmtId="0" fontId="1" fillId="69" borderId="0" applyNumberFormat="0" applyBorder="0" applyAlignment="0" applyProtection="0"/>
    <xf numFmtId="0" fontId="23" fillId="43" borderId="176" applyNumberFormat="0" applyAlignment="0" applyProtection="0"/>
    <xf numFmtId="0" fontId="60" fillId="0" borderId="183">
      <alignment horizontal="left" vertical="center" wrapText="1" indent="2"/>
    </xf>
    <xf numFmtId="0" fontId="1" fillId="68" borderId="0" applyNumberFormat="0" applyBorder="0" applyAlignment="0" applyProtection="0"/>
    <xf numFmtId="0" fontId="68" fillId="43" borderId="177" applyNumberFormat="0" applyAlignment="0" applyProtection="0"/>
    <xf numFmtId="0" fontId="44" fillId="70" borderId="0" applyNumberFormat="0" applyBorder="0" applyAlignment="0" applyProtection="0"/>
    <xf numFmtId="0" fontId="67" fillId="43" borderId="177" applyNumberFormat="0" applyAlignment="0" applyProtection="0"/>
    <xf numFmtId="0" fontId="60" fillId="86" borderId="183">
      <alignment horizontal="left" vertical="center" wrapText="1" indent="2"/>
    </xf>
    <xf numFmtId="4" fontId="60" fillId="0" borderId="180">
      <alignment horizontal="right" vertical="center"/>
    </xf>
    <xf numFmtId="0" fontId="1" fillId="6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44" fillId="74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60" borderId="0" applyNumberFormat="0" applyBorder="0" applyAlignment="0" applyProtection="0"/>
    <xf numFmtId="4" fontId="60" fillId="0" borderId="180" applyFill="0" applyBorder="0" applyProtection="0">
      <alignment horizontal="right" vertical="center"/>
    </xf>
    <xf numFmtId="0" fontId="44" fillId="66" borderId="0" applyNumberFormat="0" applyBorder="0" applyAlignment="0" applyProtection="0"/>
    <xf numFmtId="0" fontId="39" fillId="56" borderId="18" applyNumberFormat="0" applyAlignment="0" applyProtection="0"/>
    <xf numFmtId="49" fontId="60" fillId="0" borderId="180" applyNumberFormat="0" applyFont="0" applyFill="0" applyBorder="0" applyProtection="0">
      <alignment horizontal="left" vertical="center" indent="2"/>
    </xf>
    <xf numFmtId="0" fontId="1" fillId="73" borderId="0" applyNumberFormat="0" applyBorder="0" applyAlignment="0" applyProtection="0"/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2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40" fillId="56" borderId="17" applyNumberFormat="0" applyAlignment="0" applyProtection="0"/>
    <xf numFmtId="0" fontId="44" fillId="62" borderId="0" applyNumberFormat="0" applyBorder="0" applyAlignment="0" applyProtection="0"/>
    <xf numFmtId="0" fontId="2" fillId="0" borderId="22" applyNumberFormat="0" applyFill="0" applyAlignment="0" applyProtection="0"/>
    <xf numFmtId="0" fontId="67" fillId="43" borderId="177" applyNumberFormat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96" fillId="48" borderId="179" applyNumberFormat="0" applyFont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49" fontId="59" fillId="0" borderId="180" applyNumberFormat="0" applyFill="0" applyBorder="0" applyProtection="0">
      <alignment horizontal="left" vertical="center"/>
    </xf>
    <xf numFmtId="0" fontId="1" fillId="81" borderId="0" applyNumberFormat="0" applyBorder="0" applyAlignment="0" applyProtection="0"/>
    <xf numFmtId="0" fontId="1" fillId="6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4" fillId="74" borderId="0" applyNumberFormat="0" applyBorder="0" applyAlignment="0" applyProtection="0"/>
    <xf numFmtId="0" fontId="1" fillId="64" borderId="0" applyNumberFormat="0" applyBorder="0" applyAlignment="0" applyProtection="0"/>
    <xf numFmtId="0" fontId="44" fillId="78" borderId="0" applyNumberFormat="0" applyBorder="0" applyAlignment="0" applyProtection="0"/>
    <xf numFmtId="0" fontId="1" fillId="65" borderId="0" applyNumberFormat="0" applyBorder="0" applyAlignment="0" applyProtection="0"/>
    <xf numFmtId="0" fontId="44" fillId="70" borderId="0" applyNumberFormat="0" applyBorder="0" applyAlignment="0" applyProtection="0"/>
    <xf numFmtId="0" fontId="64" fillId="47" borderId="179" applyNumberFormat="0" applyFont="0" applyAlignment="0" applyProtection="0"/>
    <xf numFmtId="0" fontId="58" fillId="84" borderId="180">
      <alignment horizontal="right" vertical="center"/>
    </xf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78" fillId="93" borderId="177" applyNumberFormat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78" fillId="93" borderId="177" applyNumberFormat="0" applyAlignment="0" applyProtection="0"/>
    <xf numFmtId="0" fontId="23" fillId="43" borderId="176" applyNumberFormat="0" applyAlignment="0" applyProtection="0"/>
    <xf numFmtId="0" fontId="119" fillId="83" borderId="176" applyNumberFormat="0" applyAlignment="0" applyProtection="0"/>
    <xf numFmtId="49" fontId="59" fillId="0" borderId="180" applyNumberFormat="0" applyFill="0" applyBorder="0" applyProtection="0">
      <alignment horizontal="left" vertical="center"/>
    </xf>
    <xf numFmtId="0" fontId="60" fillId="0" borderId="180" applyNumberFormat="0" applyFill="0" applyAlignment="0" applyProtection="0"/>
    <xf numFmtId="168" fontId="8" fillId="0" borderId="0" applyFont="0" applyFill="0" applyBorder="0" applyAlignment="0" applyProtection="0"/>
    <xf numFmtId="206" fontId="57" fillId="43" borderId="175" applyAlignment="0" applyProtection="0"/>
    <xf numFmtId="192" fontId="8" fillId="28" borderId="180">
      <alignment horizontal="right"/>
      <protection locked="0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58" fillId="86" borderId="182">
      <alignment horizontal="right" vertical="center"/>
    </xf>
    <xf numFmtId="0" fontId="78" fillId="93" borderId="177" applyNumberFormat="0" applyAlignment="0" applyProtection="0"/>
    <xf numFmtId="0" fontId="82" fillId="43" borderId="176" applyNumberFormat="0" applyAlignment="0" applyProtection="0"/>
    <xf numFmtId="4" fontId="58" fillId="86" borderId="180">
      <alignment horizontal="right" vertical="center"/>
    </xf>
    <xf numFmtId="49" fontId="59" fillId="0" borderId="180" applyNumberFormat="0" applyFill="0" applyBorder="0" applyProtection="0">
      <alignment horizontal="left" vertical="center"/>
    </xf>
    <xf numFmtId="176" fontId="60" fillId="99" borderId="180" applyNumberFormat="0" applyFont="0" applyBorder="0" applyAlignment="0" applyProtection="0">
      <alignment horizontal="right" vertical="center"/>
    </xf>
    <xf numFmtId="4" fontId="60" fillId="0" borderId="180">
      <alignment horizontal="right" vertical="center"/>
    </xf>
    <xf numFmtId="0" fontId="71" fillId="93" borderId="177" applyNumberFormat="0" applyAlignment="0" applyProtection="0"/>
    <xf numFmtId="176" fontId="60" fillId="99" borderId="180" applyNumberFormat="0" applyFont="0" applyBorder="0" applyAlignment="0" applyProtection="0">
      <alignment horizontal="right" vertical="center"/>
    </xf>
    <xf numFmtId="0" fontId="62" fillId="84" borderId="180">
      <alignment horizontal="right" vertical="center"/>
    </xf>
    <xf numFmtId="0" fontId="60" fillId="0" borderId="180" applyNumberFormat="0" applyFill="0" applyAlignment="0" applyProtection="0"/>
    <xf numFmtId="0" fontId="85" fillId="0" borderId="178" applyNumberFormat="0" applyFill="0" applyAlignment="0" applyProtection="0"/>
    <xf numFmtId="0" fontId="17" fillId="0" borderId="178" applyNumberFormat="0" applyFill="0" applyAlignment="0" applyProtection="0"/>
    <xf numFmtId="176" fontId="60" fillId="99" borderId="180" applyNumberFormat="0" applyFont="0" applyBorder="0" applyAlignment="0" applyProtection="0">
      <alignment horizontal="right" vertical="center"/>
    </xf>
    <xf numFmtId="0" fontId="58" fillId="86" borderId="180">
      <alignment horizontal="right" vertical="center"/>
    </xf>
    <xf numFmtId="0" fontId="78" fillId="93" borderId="177" applyNumberFormat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44" fillId="82" borderId="0" applyNumberFormat="0" applyBorder="0" applyAlignment="0" applyProtection="0"/>
    <xf numFmtId="4" fontId="58" fillId="86" borderId="181">
      <alignment horizontal="right" vertical="center"/>
    </xf>
    <xf numFmtId="0" fontId="67" fillId="43" borderId="177" applyNumberFormat="0" applyAlignment="0" applyProtection="0"/>
    <xf numFmtId="0" fontId="68" fillId="43" borderId="177" applyNumberFormat="0" applyAlignment="0" applyProtection="0"/>
    <xf numFmtId="0" fontId="44" fillId="70" borderId="0" applyNumberFormat="0" applyBorder="0" applyAlignment="0" applyProtection="0"/>
    <xf numFmtId="0" fontId="68" fillId="43" borderId="177" applyNumberFormat="0" applyAlignment="0" applyProtection="0"/>
    <xf numFmtId="0" fontId="78" fillId="93" borderId="177" applyNumberFormat="0" applyAlignment="0" applyProtection="0"/>
    <xf numFmtId="0" fontId="67" fillId="43" borderId="177" applyNumberFormat="0" applyAlignment="0" applyProtection="0"/>
    <xf numFmtId="0" fontId="82" fillId="43" borderId="176" applyNumberFormat="0" applyAlignment="0" applyProtection="0"/>
    <xf numFmtId="0" fontId="44" fillId="78" borderId="0" applyNumberFormat="0" applyBorder="0" applyAlignment="0" applyProtection="0"/>
    <xf numFmtId="0" fontId="60" fillId="84" borderId="181">
      <alignment horizontal="left" vertical="center"/>
    </xf>
    <xf numFmtId="0" fontId="58" fillId="86" borderId="180">
      <alignment horizontal="right" vertical="center"/>
    </xf>
    <xf numFmtId="0" fontId="62" fillId="84" borderId="180">
      <alignment horizontal="right" vertical="center"/>
    </xf>
    <xf numFmtId="0" fontId="60" fillId="84" borderId="181">
      <alignment horizontal="left" vertical="center"/>
    </xf>
    <xf numFmtId="0" fontId="68" fillId="43" borderId="177" applyNumberFormat="0" applyAlignment="0" applyProtection="0"/>
    <xf numFmtId="4" fontId="60" fillId="85" borderId="180"/>
    <xf numFmtId="0" fontId="23" fillId="43" borderId="176" applyNumberFormat="0" applyAlignment="0" applyProtection="0"/>
    <xf numFmtId="4" fontId="58" fillId="86" borderId="180">
      <alignment horizontal="right" vertical="center"/>
    </xf>
    <xf numFmtId="0" fontId="58" fillId="86" borderId="182">
      <alignment horizontal="right" vertical="center"/>
    </xf>
    <xf numFmtId="0" fontId="60" fillId="0" borderId="180" applyNumberFormat="0" applyFill="0" applyAlignment="0" applyProtection="0"/>
    <xf numFmtId="0" fontId="64" fillId="47" borderId="179" applyNumberFormat="0" applyFont="0" applyAlignment="0" applyProtection="0"/>
    <xf numFmtId="0" fontId="78" fillId="93" borderId="177" applyNumberFormat="0" applyAlignment="0" applyProtection="0"/>
    <xf numFmtId="4" fontId="58" fillId="86" borderId="180">
      <alignment horizontal="right" vertical="center"/>
    </xf>
    <xf numFmtId="0" fontId="62" fillId="84" borderId="180">
      <alignment horizontal="right" vertical="center"/>
    </xf>
    <xf numFmtId="176" fontId="60" fillId="99" borderId="180" applyNumberFormat="0" applyFont="0" applyBorder="0" applyAlignment="0" applyProtection="0">
      <alignment horizontal="right" vertical="center"/>
    </xf>
    <xf numFmtId="0" fontId="44" fillId="62" borderId="0" applyNumberFormat="0" applyBorder="0" applyAlignment="0" applyProtection="0"/>
    <xf numFmtId="4" fontId="60" fillId="85" borderId="180"/>
    <xf numFmtId="0" fontId="82" fillId="43" borderId="176" applyNumberFormat="0" applyAlignment="0" applyProtection="0"/>
    <xf numFmtId="0" fontId="1" fillId="77" borderId="0" applyNumberFormat="0" applyBorder="0" applyAlignment="0" applyProtection="0"/>
    <xf numFmtId="0" fontId="17" fillId="0" borderId="178" applyNumberFormat="0" applyFill="0" applyAlignment="0" applyProtection="0"/>
    <xf numFmtId="0" fontId="62" fillId="84" borderId="180">
      <alignment horizontal="right" vertical="center"/>
    </xf>
    <xf numFmtId="0" fontId="23" fillId="43" borderId="176" applyNumberFormat="0" applyAlignment="0" applyProtection="0"/>
    <xf numFmtId="0" fontId="44" fillId="66" borderId="0" applyNumberFormat="0" applyBorder="0" applyAlignment="0" applyProtection="0"/>
    <xf numFmtId="0" fontId="17" fillId="0" borderId="178" applyNumberFormat="0" applyFill="0" applyAlignment="0" applyProtection="0"/>
    <xf numFmtId="4" fontId="62" fillId="84" borderId="180">
      <alignment horizontal="right" vertical="center"/>
    </xf>
    <xf numFmtId="0" fontId="62" fillId="84" borderId="180">
      <alignment horizontal="right" vertical="center"/>
    </xf>
    <xf numFmtId="0" fontId="82" fillId="43" borderId="176" applyNumberFormat="0" applyAlignment="0" applyProtection="0"/>
    <xf numFmtId="4" fontId="58" fillId="84" borderId="180">
      <alignment horizontal="right" vertical="center"/>
    </xf>
    <xf numFmtId="0" fontId="60" fillId="0" borderId="183">
      <alignment horizontal="left" vertical="center" wrapText="1" indent="2"/>
    </xf>
    <xf numFmtId="0" fontId="78" fillId="93" borderId="177" applyNumberFormat="0" applyAlignment="0" applyProtection="0"/>
    <xf numFmtId="4" fontId="60" fillId="0" borderId="180" applyFill="0" applyBorder="0" applyProtection="0">
      <alignment horizontal="right" vertical="center"/>
    </xf>
    <xf numFmtId="0" fontId="71" fillId="93" borderId="177" applyNumberFormat="0" applyAlignment="0" applyProtection="0"/>
    <xf numFmtId="0" fontId="1" fillId="60" borderId="0" applyNumberFormat="0" applyBorder="0" applyAlignment="0" applyProtection="0"/>
    <xf numFmtId="0" fontId="68" fillId="43" borderId="177" applyNumberFormat="0" applyAlignment="0" applyProtection="0"/>
    <xf numFmtId="0" fontId="78" fillId="93" borderId="177" applyNumberFormat="0" applyAlignment="0" applyProtection="0"/>
    <xf numFmtId="4" fontId="58" fillId="86" borderId="180">
      <alignment horizontal="right" vertical="center"/>
    </xf>
    <xf numFmtId="0" fontId="58" fillId="84" borderId="180">
      <alignment horizontal="right" vertical="center"/>
    </xf>
    <xf numFmtId="4" fontId="60" fillId="0" borderId="180">
      <alignment horizontal="right" vertical="center"/>
    </xf>
    <xf numFmtId="0" fontId="67" fillId="43" borderId="177" applyNumberFormat="0" applyAlignment="0" applyProtection="0"/>
    <xf numFmtId="0" fontId="58" fillId="86" borderId="181">
      <alignment horizontal="right" vertical="center"/>
    </xf>
    <xf numFmtId="0" fontId="82" fillId="43" borderId="176" applyNumberFormat="0" applyAlignment="0" applyProtection="0"/>
    <xf numFmtId="0" fontId="23" fillId="43" borderId="176" applyNumberFormat="0" applyAlignment="0" applyProtection="0"/>
    <xf numFmtId="0" fontId="60" fillId="0" borderId="180" applyNumberFormat="0" applyFill="0" applyAlignment="0" applyProtection="0"/>
    <xf numFmtId="0" fontId="30" fillId="0" borderId="0" applyNumberFormat="0" applyFill="0" applyBorder="0" applyAlignment="0" applyProtection="0"/>
    <xf numFmtId="0" fontId="58" fillId="86" borderId="180">
      <alignment horizontal="right" vertical="center"/>
    </xf>
    <xf numFmtId="0" fontId="85" fillId="0" borderId="178" applyNumberFormat="0" applyFill="0" applyAlignment="0" applyProtection="0"/>
    <xf numFmtId="0" fontId="60" fillId="0" borderId="183">
      <alignment horizontal="left" vertical="center" wrapText="1" indent="2"/>
    </xf>
    <xf numFmtId="4" fontId="60" fillId="0" borderId="180">
      <alignment horizontal="right" vertical="center"/>
    </xf>
    <xf numFmtId="0" fontId="64" fillId="47" borderId="179" applyNumberFormat="0" applyFont="0" applyAlignment="0" applyProtection="0"/>
    <xf numFmtId="4" fontId="58" fillId="86" borderId="180">
      <alignment horizontal="right" vertical="center"/>
    </xf>
    <xf numFmtId="4" fontId="58" fillId="86" borderId="180">
      <alignment horizontal="right" vertical="center"/>
    </xf>
    <xf numFmtId="0" fontId="82" fillId="43" borderId="176" applyNumberFormat="0" applyAlignment="0" applyProtection="0"/>
    <xf numFmtId="0" fontId="60" fillId="0" borderId="183">
      <alignment horizontal="left" vertical="center" wrapText="1" indent="2"/>
    </xf>
    <xf numFmtId="0" fontId="1" fillId="68" borderId="0" applyNumberFormat="0" applyBorder="0" applyAlignment="0" applyProtection="0"/>
    <xf numFmtId="0" fontId="58" fillId="86" borderId="182">
      <alignment horizontal="right" vertical="center"/>
    </xf>
    <xf numFmtId="0" fontId="64" fillId="47" borderId="179" applyNumberFormat="0" applyFont="0" applyAlignment="0" applyProtection="0"/>
    <xf numFmtId="0" fontId="17" fillId="0" borderId="178" applyNumberFormat="0" applyFill="0" applyAlignment="0" applyProtection="0"/>
    <xf numFmtId="0" fontId="64" fillId="47" borderId="179" applyNumberFormat="0" applyFont="0" applyAlignment="0" applyProtection="0"/>
    <xf numFmtId="0" fontId="40" fillId="56" borderId="17" applyNumberFormat="0" applyAlignment="0" applyProtection="0"/>
    <xf numFmtId="49" fontId="59" fillId="0" borderId="180" applyNumberFormat="0" applyFill="0" applyBorder="0" applyProtection="0">
      <alignment horizontal="left" vertical="center"/>
    </xf>
    <xf numFmtId="0" fontId="64" fillId="47" borderId="179" applyNumberFormat="0" applyFont="0" applyAlignment="0" applyProtection="0"/>
    <xf numFmtId="0" fontId="78" fillId="93" borderId="177" applyNumberFormat="0" applyAlignment="0" applyProtection="0"/>
    <xf numFmtId="0" fontId="8" fillId="47" borderId="179" applyNumberFormat="0" applyFont="0" applyAlignment="0" applyProtection="0"/>
    <xf numFmtId="4" fontId="58" fillId="86" borderId="180">
      <alignment horizontal="right" vertical="center"/>
    </xf>
    <xf numFmtId="0" fontId="68" fillId="43" borderId="177" applyNumberFormat="0" applyAlignment="0" applyProtection="0"/>
    <xf numFmtId="0" fontId="60" fillId="0" borderId="183">
      <alignment horizontal="left" vertical="center" wrapText="1" indent="2"/>
    </xf>
    <xf numFmtId="4" fontId="62" fillId="84" borderId="180">
      <alignment horizontal="right" vertical="center"/>
    </xf>
    <xf numFmtId="4" fontId="60" fillId="0" borderId="180" applyFill="0" applyBorder="0" applyProtection="0">
      <alignment horizontal="right" vertical="center"/>
    </xf>
    <xf numFmtId="0" fontId="85" fillId="0" borderId="178" applyNumberFormat="0" applyFill="0" applyAlignment="0" applyProtection="0"/>
    <xf numFmtId="0" fontId="39" fillId="56" borderId="18" applyNumberFormat="0" applyAlignment="0" applyProtection="0"/>
    <xf numFmtId="4" fontId="58" fillId="86" borderId="181">
      <alignment horizontal="right" vertical="center"/>
    </xf>
    <xf numFmtId="4" fontId="58" fillId="86" borderId="182">
      <alignment horizontal="right" vertical="center"/>
    </xf>
    <xf numFmtId="4" fontId="58" fillId="84" borderId="180">
      <alignment horizontal="right" vertical="center"/>
    </xf>
    <xf numFmtId="0" fontId="60" fillId="0" borderId="180" applyNumberFormat="0" applyFill="0" applyAlignment="0" applyProtection="0"/>
    <xf numFmtId="0" fontId="60" fillId="0" borderId="183">
      <alignment horizontal="left" vertical="center" wrapText="1" indent="2"/>
    </xf>
    <xf numFmtId="0" fontId="78" fillId="93" borderId="177" applyNumberFormat="0" applyAlignment="0" applyProtection="0"/>
    <xf numFmtId="0" fontId="1" fillId="81" borderId="0" applyNumberFormat="0" applyBorder="0" applyAlignment="0" applyProtection="0"/>
    <xf numFmtId="0" fontId="1" fillId="76" borderId="0" applyNumberFormat="0" applyBorder="0" applyAlignment="0" applyProtection="0"/>
    <xf numFmtId="0" fontId="1" fillId="69" borderId="0" applyNumberFormat="0" applyBorder="0" applyAlignment="0" applyProtection="0"/>
    <xf numFmtId="0" fontId="1" fillId="64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56" borderId="18" applyNumberFormat="0" applyAlignment="0" applyProtection="0"/>
    <xf numFmtId="0" fontId="17" fillId="0" borderId="178" applyNumberFormat="0" applyFill="0" applyAlignment="0" applyProtection="0"/>
    <xf numFmtId="49" fontId="60" fillId="0" borderId="180" applyNumberFormat="0" applyFont="0" applyFill="0" applyBorder="0" applyProtection="0">
      <alignment horizontal="left" vertical="center" indent="2"/>
    </xf>
    <xf numFmtId="0" fontId="62" fillId="84" borderId="180">
      <alignment horizontal="right" vertical="center"/>
    </xf>
    <xf numFmtId="0" fontId="64" fillId="47" borderId="179" applyNumberFormat="0" applyFont="0" applyAlignment="0" applyProtection="0"/>
    <xf numFmtId="49" fontId="60" fillId="0" borderId="181" applyNumberFormat="0" applyFont="0" applyFill="0" applyBorder="0" applyProtection="0">
      <alignment horizontal="left" vertical="center" indent="5"/>
    </xf>
    <xf numFmtId="0" fontId="60" fillId="0" borderId="183">
      <alignment horizontal="left" vertical="center" wrapText="1" indent="2"/>
    </xf>
    <xf numFmtId="4" fontId="58" fillId="84" borderId="180">
      <alignment horizontal="right" vertical="center"/>
    </xf>
    <xf numFmtId="0" fontId="68" fillId="43" borderId="177" applyNumberFormat="0" applyAlignment="0" applyProtection="0"/>
    <xf numFmtId="0" fontId="71" fillId="93" borderId="177" applyNumberFormat="0" applyAlignment="0" applyProtection="0"/>
    <xf numFmtId="0" fontId="85" fillId="0" borderId="178" applyNumberFormat="0" applyFill="0" applyAlignment="0" applyProtection="0"/>
    <xf numFmtId="0" fontId="78" fillId="93" borderId="177" applyNumberFormat="0" applyAlignment="0" applyProtection="0"/>
    <xf numFmtId="0" fontId="67" fillId="43" borderId="177" applyNumberFormat="0" applyAlignment="0" applyProtection="0"/>
    <xf numFmtId="0" fontId="40" fillId="56" borderId="17" applyNumberFormat="0" applyAlignment="0" applyProtection="0"/>
    <xf numFmtId="0" fontId="60" fillId="86" borderId="183">
      <alignment horizontal="left" vertical="center" wrapText="1" indent="2"/>
    </xf>
    <xf numFmtId="0" fontId="64" fillId="47" borderId="179" applyNumberFormat="0" applyFont="0" applyAlignment="0" applyProtection="0"/>
    <xf numFmtId="4" fontId="58" fillId="86" borderId="182">
      <alignment horizontal="right" vertical="center"/>
    </xf>
    <xf numFmtId="0" fontId="58" fillId="86" borderId="180">
      <alignment horizontal="right" vertical="center"/>
    </xf>
    <xf numFmtId="4" fontId="58" fillId="86" borderId="182">
      <alignment horizontal="right" vertical="center"/>
    </xf>
    <xf numFmtId="0" fontId="60" fillId="0" borderId="183">
      <alignment horizontal="left" vertical="center" wrapText="1" indent="2"/>
    </xf>
    <xf numFmtId="0" fontId="60" fillId="86" borderId="183">
      <alignment horizontal="left" vertical="center" wrapText="1" indent="2"/>
    </xf>
    <xf numFmtId="0" fontId="67" fillId="43" borderId="177" applyNumberFormat="0" applyAlignment="0" applyProtection="0"/>
    <xf numFmtId="0" fontId="78" fillId="93" borderId="177" applyNumberFormat="0" applyAlignment="0" applyProtection="0"/>
    <xf numFmtId="4" fontId="58" fillId="84" borderId="180">
      <alignment horizontal="right" vertical="center"/>
    </xf>
    <xf numFmtId="49" fontId="60" fillId="0" borderId="181" applyNumberFormat="0" applyFont="0" applyFill="0" applyBorder="0" applyProtection="0">
      <alignment horizontal="left" vertical="center" indent="5"/>
    </xf>
    <xf numFmtId="4" fontId="58" fillId="86" borderId="180">
      <alignment horizontal="right" vertical="center"/>
    </xf>
    <xf numFmtId="4" fontId="58" fillId="84" borderId="180">
      <alignment horizontal="right" vertical="center"/>
    </xf>
    <xf numFmtId="0" fontId="62" fillId="84" borderId="180">
      <alignment horizontal="right" vertical="center"/>
    </xf>
    <xf numFmtId="0" fontId="58" fillId="86" borderId="182">
      <alignment horizontal="right" vertical="center"/>
    </xf>
    <xf numFmtId="0" fontId="67" fillId="43" borderId="177" applyNumberFormat="0" applyAlignment="0" applyProtection="0"/>
    <xf numFmtId="0" fontId="82" fillId="43" borderId="176" applyNumberFormat="0" applyAlignment="0" applyProtection="0"/>
    <xf numFmtId="0" fontId="60" fillId="86" borderId="183">
      <alignment horizontal="left" vertical="center" wrapText="1" indent="2"/>
    </xf>
    <xf numFmtId="0" fontId="62" fillId="84" borderId="180">
      <alignment horizontal="right" vertical="center"/>
    </xf>
    <xf numFmtId="0" fontId="67" fillId="43" borderId="177" applyNumberFormat="0" applyAlignment="0" applyProtection="0"/>
    <xf numFmtId="0" fontId="58" fillId="86" borderId="182">
      <alignment horizontal="right" vertical="center"/>
    </xf>
    <xf numFmtId="0" fontId="58" fillId="84" borderId="180">
      <alignment horizontal="right" vertical="center"/>
    </xf>
    <xf numFmtId="0" fontId="17" fillId="0" borderId="178" applyNumberFormat="0" applyFill="0" applyAlignment="0" applyProtection="0"/>
    <xf numFmtId="4" fontId="60" fillId="85" borderId="180"/>
    <xf numFmtId="4" fontId="60" fillId="0" borderId="180">
      <alignment horizontal="right" vertical="center"/>
    </xf>
    <xf numFmtId="0" fontId="60" fillId="86" borderId="183">
      <alignment horizontal="left" vertical="center" wrapText="1" indent="2"/>
    </xf>
    <xf numFmtId="0" fontId="58" fillId="86" borderId="181">
      <alignment horizontal="right" vertical="center"/>
    </xf>
    <xf numFmtId="4" fontId="62" fillId="84" borderId="180">
      <alignment horizontal="right" vertical="center"/>
    </xf>
    <xf numFmtId="0" fontId="64" fillId="47" borderId="179" applyNumberFormat="0" applyFont="0" applyAlignment="0" applyProtection="0"/>
    <xf numFmtId="4" fontId="58" fillId="86" borderId="181">
      <alignment horizontal="right" vertical="center"/>
    </xf>
    <xf numFmtId="0" fontId="68" fillId="43" borderId="177" applyNumberFormat="0" applyAlignment="0" applyProtection="0"/>
    <xf numFmtId="0" fontId="67" fillId="43" borderId="177" applyNumberFormat="0" applyAlignment="0" applyProtection="0"/>
    <xf numFmtId="0" fontId="78" fillId="93" borderId="177" applyNumberFormat="0" applyAlignment="0" applyProtection="0"/>
    <xf numFmtId="4" fontId="60" fillId="0" borderId="180">
      <alignment horizontal="right" vertical="center"/>
    </xf>
    <xf numFmtId="0" fontId="82" fillId="43" borderId="176" applyNumberFormat="0" applyAlignment="0" applyProtection="0"/>
    <xf numFmtId="0" fontId="68" fillId="43" borderId="177" applyNumberFormat="0" applyAlignment="0" applyProtection="0"/>
    <xf numFmtId="0" fontId="71" fillId="93" borderId="177" applyNumberFormat="0" applyAlignment="0" applyProtection="0"/>
    <xf numFmtId="0" fontId="23" fillId="43" borderId="176" applyNumberFormat="0" applyAlignment="0" applyProtection="0"/>
    <xf numFmtId="0" fontId="85" fillId="0" borderId="178" applyNumberFormat="0" applyFill="0" applyAlignment="0" applyProtection="0"/>
    <xf numFmtId="0" fontId="8" fillId="47" borderId="179" applyNumberFormat="0" applyFont="0" applyAlignment="0" applyProtection="0"/>
    <xf numFmtId="0" fontId="78" fillId="93" borderId="177" applyNumberFormat="0" applyAlignment="0" applyProtection="0"/>
    <xf numFmtId="0" fontId="71" fillId="93" borderId="177" applyNumberFormat="0" applyAlignment="0" applyProtection="0"/>
    <xf numFmtId="0" fontId="67" fillId="43" borderId="177" applyNumberFormat="0" applyAlignment="0" applyProtection="0"/>
    <xf numFmtId="0" fontId="23" fillId="43" borderId="176" applyNumberFormat="0" applyAlignment="0" applyProtection="0"/>
    <xf numFmtId="0" fontId="60" fillId="86" borderId="183">
      <alignment horizontal="left" vertical="center" wrapText="1" indent="2"/>
    </xf>
    <xf numFmtId="0" fontId="60" fillId="86" borderId="183">
      <alignment horizontal="left" vertical="center" wrapText="1" indent="2"/>
    </xf>
    <xf numFmtId="0" fontId="71" fillId="93" borderId="177" applyNumberFormat="0" applyAlignment="0" applyProtection="0"/>
    <xf numFmtId="0" fontId="58" fillId="84" borderId="180">
      <alignment horizontal="right" vertical="center"/>
    </xf>
    <xf numFmtId="0" fontId="68" fillId="43" borderId="177" applyNumberFormat="0" applyAlignment="0" applyProtection="0"/>
    <xf numFmtId="0" fontId="17" fillId="0" borderId="178" applyNumberFormat="0" applyFill="0" applyAlignment="0" applyProtection="0"/>
    <xf numFmtId="0" fontId="64" fillId="47" borderId="179" applyNumberFormat="0" applyFont="0" applyAlignment="0" applyProtection="0"/>
    <xf numFmtId="0" fontId="85" fillId="0" borderId="178" applyNumberFormat="0" applyFill="0" applyAlignment="0" applyProtection="0"/>
    <xf numFmtId="0" fontId="60" fillId="85" borderId="180"/>
    <xf numFmtId="0" fontId="82" fillId="43" borderId="176" applyNumberFormat="0" applyAlignment="0" applyProtection="0"/>
    <xf numFmtId="4" fontId="60" fillId="0" borderId="180">
      <alignment horizontal="right" vertical="center"/>
    </xf>
    <xf numFmtId="0" fontId="78" fillId="93" borderId="177" applyNumberFormat="0" applyAlignment="0" applyProtection="0"/>
    <xf numFmtId="0" fontId="60" fillId="0" borderId="183">
      <alignment horizontal="left" vertical="center" wrapText="1" indent="2"/>
    </xf>
    <xf numFmtId="0" fontId="58" fillId="86" borderId="180">
      <alignment horizontal="right" vertical="center"/>
    </xf>
    <xf numFmtId="0" fontId="58" fillId="86" borderId="180">
      <alignment horizontal="right" vertical="center"/>
    </xf>
    <xf numFmtId="4" fontId="60" fillId="0" borderId="180">
      <alignment horizontal="right" vertical="center"/>
    </xf>
    <xf numFmtId="0" fontId="58" fillId="86" borderId="180">
      <alignment horizontal="right" vertical="center"/>
    </xf>
    <xf numFmtId="0" fontId="82" fillId="43" borderId="176" applyNumberFormat="0" applyAlignment="0" applyProtection="0"/>
    <xf numFmtId="0" fontId="78" fillId="93" borderId="177" applyNumberFormat="0" applyAlignment="0" applyProtection="0"/>
    <xf numFmtId="4" fontId="58" fillId="86" borderId="182">
      <alignment horizontal="right" vertical="center"/>
    </xf>
    <xf numFmtId="0" fontId="60" fillId="84" borderId="181">
      <alignment horizontal="left" vertical="center"/>
    </xf>
    <xf numFmtId="49" fontId="59" fillId="0" borderId="180" applyNumberFormat="0" applyFill="0" applyBorder="0" applyProtection="0">
      <alignment horizontal="left" vertical="center"/>
    </xf>
    <xf numFmtId="4" fontId="58" fillId="84" borderId="180">
      <alignment horizontal="right" vertical="center"/>
    </xf>
    <xf numFmtId="0" fontId="60" fillId="0" borderId="180" applyNumberFormat="0" applyFill="0" applyAlignment="0" applyProtection="0"/>
    <xf numFmtId="0" fontId="58" fillId="86" borderId="181">
      <alignment horizontal="right" vertical="center"/>
    </xf>
    <xf numFmtId="0" fontId="58" fillId="86" borderId="180">
      <alignment horizontal="right" vertical="center"/>
    </xf>
    <xf numFmtId="0" fontId="85" fillId="0" borderId="178" applyNumberFormat="0" applyFill="0" applyAlignment="0" applyProtection="0"/>
    <xf numFmtId="0" fontId="8" fillId="47" borderId="179" applyNumberFormat="0" applyFont="0" applyAlignment="0" applyProtection="0"/>
    <xf numFmtId="0" fontId="60" fillId="0" borderId="183">
      <alignment horizontal="left" vertical="center" wrapText="1" indent="2"/>
    </xf>
    <xf numFmtId="0" fontId="68" fillId="43" borderId="177" applyNumberFormat="0" applyAlignment="0" applyProtection="0"/>
    <xf numFmtId="0" fontId="60" fillId="86" borderId="183">
      <alignment horizontal="left" vertical="center" wrapText="1" indent="2"/>
    </xf>
    <xf numFmtId="49" fontId="59" fillId="0" borderId="180" applyNumberFormat="0" applyFill="0" applyBorder="0" applyProtection="0">
      <alignment horizontal="left" vertical="center"/>
    </xf>
    <xf numFmtId="0" fontId="78" fillId="93" borderId="177" applyNumberFormat="0" applyAlignment="0" applyProtection="0"/>
    <xf numFmtId="0" fontId="64" fillId="47" borderId="179" applyNumberFormat="0" applyFont="0" applyAlignment="0" applyProtection="0"/>
    <xf numFmtId="0" fontId="85" fillId="0" borderId="178" applyNumberFormat="0" applyFill="0" applyAlignment="0" applyProtection="0"/>
    <xf numFmtId="49" fontId="60" fillId="0" borderId="181" applyNumberFormat="0" applyFont="0" applyFill="0" applyBorder="0" applyProtection="0">
      <alignment horizontal="left" vertical="center" indent="5"/>
    </xf>
    <xf numFmtId="49" fontId="60" fillId="0" borderId="180" applyNumberFormat="0" applyFont="0" applyFill="0" applyBorder="0" applyProtection="0">
      <alignment horizontal="left" vertical="center" indent="2"/>
    </xf>
    <xf numFmtId="4" fontId="60" fillId="85" borderId="180"/>
    <xf numFmtId="176" fontId="60" fillId="99" borderId="180" applyNumberFormat="0" applyFont="0" applyBorder="0" applyAlignment="0" applyProtection="0">
      <alignment horizontal="right" vertical="center"/>
    </xf>
    <xf numFmtId="0" fontId="60" fillId="0" borderId="180">
      <alignment horizontal="right" vertical="center"/>
    </xf>
    <xf numFmtId="0" fontId="78" fillId="93" borderId="177" applyNumberFormat="0" applyAlignment="0" applyProtection="0"/>
    <xf numFmtId="0" fontId="58" fillId="86" borderId="181">
      <alignment horizontal="right" vertical="center"/>
    </xf>
    <xf numFmtId="0" fontId="82" fillId="43" borderId="176" applyNumberFormat="0" applyAlignment="0" applyProtection="0"/>
    <xf numFmtId="168" fontId="118" fillId="0" borderId="49" applyFont="0" applyAlignment="0">
      <alignment vertical="top" wrapText="1"/>
    </xf>
    <xf numFmtId="4" fontId="58" fillId="86" borderId="180">
      <alignment horizontal="right" vertical="center"/>
    </xf>
    <xf numFmtId="0" fontId="64" fillId="47" borderId="179" applyNumberFormat="0" applyFont="0" applyAlignment="0" applyProtection="0"/>
    <xf numFmtId="167" fontId="8" fillId="0" borderId="0" applyFont="0" applyFill="0" applyBorder="0" applyAlignment="0" applyProtection="0"/>
    <xf numFmtId="2" fontId="100" fillId="1" borderId="174" applyNumberFormat="0" applyBorder="0" applyProtection="0">
      <alignment horizontal="left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18" fillId="0" borderId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8" fillId="0" borderId="0" applyFont="0" applyFill="0" applyBorder="0" applyAlignment="0" applyProtection="0"/>
    <xf numFmtId="165" fontId="118" fillId="0" borderId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9" fillId="0" borderId="0" applyFont="0" applyFill="0" applyBorder="0" applyAlignment="0" applyProtection="0"/>
    <xf numFmtId="165" fontId="118" fillId="0" borderId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18" fillId="0" borderId="0">
      <alignment vertical="top"/>
    </xf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/>
    <xf numFmtId="167" fontId="13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top"/>
    </xf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>
      <alignment vertical="top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6" fillId="86" borderId="177" applyNumberFormat="0" applyAlignment="0" applyProtection="0"/>
    <xf numFmtId="0" fontId="116" fillId="86" borderId="177" applyNumberFormat="0" applyAlignment="0" applyProtection="0"/>
    <xf numFmtId="167" fontId="8" fillId="123" borderId="0">
      <protection locked="0"/>
    </xf>
    <xf numFmtId="0" fontId="99" fillId="83" borderId="177" applyNumberFormat="0" applyAlignment="0" applyProtection="0"/>
    <xf numFmtId="0" fontId="99" fillId="83" borderId="177" applyNumberFormat="0" applyAlignment="0" applyProtection="0"/>
    <xf numFmtId="0" fontId="60" fillId="86" borderId="183">
      <alignment horizontal="left" vertical="center" wrapText="1" indent="2"/>
    </xf>
    <xf numFmtId="0" fontId="71" fillId="93" borderId="177" applyNumberFormat="0" applyAlignment="0" applyProtection="0"/>
    <xf numFmtId="0" fontId="78" fillId="93" borderId="177" applyNumberFormat="0" applyAlignment="0" applyProtection="0"/>
    <xf numFmtId="4" fontId="58" fillId="86" borderId="180">
      <alignment horizontal="right" vertical="center"/>
    </xf>
    <xf numFmtId="4" fontId="58" fillId="84" borderId="180">
      <alignment horizontal="right" vertical="center"/>
    </xf>
    <xf numFmtId="0" fontId="62" fillId="84" borderId="180">
      <alignment horizontal="right" vertical="center"/>
    </xf>
    <xf numFmtId="0" fontId="23" fillId="43" borderId="176" applyNumberFormat="0" applyAlignment="0" applyProtection="0"/>
    <xf numFmtId="0" fontId="67" fillId="43" borderId="177" applyNumberFormat="0" applyAlignment="0" applyProtection="0"/>
    <xf numFmtId="0" fontId="60" fillId="0" borderId="183">
      <alignment horizontal="left" vertical="center" wrapText="1" indent="2"/>
    </xf>
    <xf numFmtId="0" fontId="60" fillId="86" borderId="183">
      <alignment horizontal="left" vertical="center" wrapText="1" indent="2"/>
    </xf>
    <xf numFmtId="4" fontId="60" fillId="0" borderId="180">
      <alignment horizontal="right" vertical="center"/>
    </xf>
    <xf numFmtId="0" fontId="68" fillId="43" borderId="177" applyNumberFormat="0" applyAlignment="0" applyProtection="0"/>
    <xf numFmtId="0" fontId="71" fillId="93" borderId="177" applyNumberFormat="0" applyAlignment="0" applyProtection="0"/>
    <xf numFmtId="0" fontId="71" fillId="93" borderId="177" applyNumberFormat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44" fillId="62" borderId="0" applyNumberFormat="0" applyBorder="0" applyAlignment="0" applyProtection="0"/>
    <xf numFmtId="0" fontId="64" fillId="47" borderId="179" applyNumberFormat="0" applyFont="0" applyAlignment="0" applyProtection="0"/>
    <xf numFmtId="0" fontId="1" fillId="60" borderId="0" applyNumberFormat="0" applyBorder="0" applyAlignment="0" applyProtection="0"/>
    <xf numFmtId="0" fontId="1" fillId="76" borderId="0" applyNumberFormat="0" applyBorder="0" applyAlignment="0" applyProtection="0"/>
    <xf numFmtId="0" fontId="64" fillId="47" borderId="179" applyNumberFormat="0" applyFont="0" applyAlignment="0" applyProtection="0"/>
    <xf numFmtId="0" fontId="60" fillId="0" borderId="180">
      <alignment horizontal="right" vertical="center"/>
    </xf>
    <xf numFmtId="4" fontId="58" fillId="86" borderId="182">
      <alignment horizontal="right" vertical="center"/>
    </xf>
    <xf numFmtId="0" fontId="43" fillId="0" borderId="0" applyNumberFormat="0" applyFill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71" fillId="93" borderId="177" applyNumberFormat="0" applyAlignment="0" applyProtection="0"/>
    <xf numFmtId="4" fontId="58" fillId="86" borderId="181">
      <alignment horizontal="right" vertical="center"/>
    </xf>
    <xf numFmtId="0" fontId="1" fillId="64" borderId="0" applyNumberFormat="0" applyBorder="0" applyAlignment="0" applyProtection="0"/>
    <xf numFmtId="0" fontId="58" fillId="84" borderId="180">
      <alignment horizontal="right" vertical="center"/>
    </xf>
    <xf numFmtId="0" fontId="1" fillId="72" borderId="0" applyNumberFormat="0" applyBorder="0" applyAlignment="0" applyProtection="0"/>
    <xf numFmtId="49" fontId="59" fillId="0" borderId="180" applyNumberFormat="0" applyFill="0" applyBorder="0" applyProtection="0">
      <alignment horizontal="left" vertical="center"/>
    </xf>
    <xf numFmtId="0" fontId="1" fillId="65" borderId="0" applyNumberFormat="0" applyBorder="0" applyAlignment="0" applyProtection="0"/>
    <xf numFmtId="0" fontId="8" fillId="47" borderId="179" applyNumberFormat="0" applyFont="0" applyAlignment="0" applyProtection="0"/>
    <xf numFmtId="0" fontId="71" fillId="93" borderId="177" applyNumberFormat="0" applyAlignment="0" applyProtection="0"/>
    <xf numFmtId="0" fontId="71" fillId="93" borderId="177" applyNumberFormat="0" applyAlignment="0" applyProtection="0"/>
    <xf numFmtId="4" fontId="62" fillId="84" borderId="180">
      <alignment horizontal="right" vertical="center"/>
    </xf>
    <xf numFmtId="0" fontId="1" fillId="64" borderId="0" applyNumberFormat="0" applyBorder="0" applyAlignment="0" applyProtection="0"/>
    <xf numFmtId="0" fontId="17" fillId="0" borderId="178" applyNumberFormat="0" applyFill="0" applyAlignment="0" applyProtection="0"/>
    <xf numFmtId="0" fontId="44" fillId="74" borderId="0" applyNumberFormat="0" applyBorder="0" applyAlignment="0" applyProtection="0"/>
    <xf numFmtId="4" fontId="58" fillId="84" borderId="180">
      <alignment horizontal="right" vertical="center"/>
    </xf>
    <xf numFmtId="0" fontId="60" fillId="0" borderId="180" applyNumberFormat="0" applyFill="0" applyAlignment="0" applyProtection="0"/>
    <xf numFmtId="4" fontId="58" fillId="84" borderId="180">
      <alignment horizontal="right" vertical="center"/>
    </xf>
    <xf numFmtId="4" fontId="62" fillId="84" borderId="180">
      <alignment horizontal="right" vertical="center"/>
    </xf>
    <xf numFmtId="0" fontId="1" fillId="61" borderId="0" applyNumberFormat="0" applyBorder="0" applyAlignment="0" applyProtection="0"/>
    <xf numFmtId="0" fontId="85" fillId="0" borderId="178" applyNumberFormat="0" applyFill="0" applyAlignment="0" applyProtection="0"/>
    <xf numFmtId="0" fontId="82" fillId="43" borderId="176" applyNumberFormat="0" applyAlignment="0" applyProtection="0"/>
    <xf numFmtId="0" fontId="68" fillId="43" borderId="177" applyNumberFormat="0" applyAlignment="0" applyProtection="0"/>
    <xf numFmtId="0" fontId="1" fillId="69" borderId="0" applyNumberFormat="0" applyBorder="0" applyAlignment="0" applyProtection="0"/>
    <xf numFmtId="0" fontId="68" fillId="43" borderId="177" applyNumberFormat="0" applyAlignment="0" applyProtection="0"/>
    <xf numFmtId="0" fontId="58" fillId="86" borderId="180">
      <alignment horizontal="right" vertical="center"/>
    </xf>
    <xf numFmtId="0" fontId="1" fillId="64" borderId="0" applyNumberFormat="0" applyBorder="0" applyAlignment="0" applyProtection="0"/>
    <xf numFmtId="0" fontId="2" fillId="0" borderId="22" applyNumberFormat="0" applyFill="0" applyAlignment="0" applyProtection="0"/>
    <xf numFmtId="0" fontId="68" fillId="43" borderId="177" applyNumberFormat="0" applyAlignment="0" applyProtection="0"/>
    <xf numFmtId="0" fontId="60" fillId="86" borderId="183">
      <alignment horizontal="left" vertical="center" wrapText="1" indent="2"/>
    </xf>
    <xf numFmtId="0" fontId="60" fillId="86" borderId="183">
      <alignment horizontal="left" vertical="center" wrapText="1" indent="2"/>
    </xf>
    <xf numFmtId="49" fontId="59" fillId="0" borderId="180" applyNumberFormat="0" applyFill="0" applyBorder="0" applyProtection="0">
      <alignment horizontal="left" vertical="center"/>
    </xf>
    <xf numFmtId="0" fontId="71" fillId="93" borderId="177" applyNumberFormat="0" applyAlignment="0" applyProtection="0"/>
    <xf numFmtId="0" fontId="1" fillId="77" borderId="0" applyNumberFormat="0" applyBorder="0" applyAlignment="0" applyProtection="0"/>
    <xf numFmtId="4" fontId="58" fillId="86" borderId="182">
      <alignment horizontal="right" vertical="center"/>
    </xf>
    <xf numFmtId="4" fontId="60" fillId="85" borderId="180"/>
    <xf numFmtId="0" fontId="60" fillId="86" borderId="183">
      <alignment horizontal="left" vertical="center" wrapText="1" indent="2"/>
    </xf>
    <xf numFmtId="4" fontId="60" fillId="0" borderId="180" applyFill="0" applyBorder="0" applyProtection="0">
      <alignment horizontal="right" vertical="center"/>
    </xf>
    <xf numFmtId="0" fontId="68" fillId="43" borderId="177" applyNumberFormat="0" applyAlignment="0" applyProtection="0"/>
    <xf numFmtId="0" fontId="58" fillId="84" borderId="180">
      <alignment horizontal="right" vertical="center"/>
    </xf>
    <xf numFmtId="0" fontId="67" fillId="43" borderId="177" applyNumberFormat="0" applyAlignment="0" applyProtection="0"/>
    <xf numFmtId="0" fontId="68" fillId="43" borderId="177" applyNumberFormat="0" applyAlignment="0" applyProtection="0"/>
    <xf numFmtId="0" fontId="2" fillId="0" borderId="22" applyNumberFormat="0" applyFill="0" applyAlignment="0" applyProtection="0"/>
    <xf numFmtId="4" fontId="58" fillId="86" borderId="181">
      <alignment horizontal="right" vertical="center"/>
    </xf>
    <xf numFmtId="0" fontId="85" fillId="0" borderId="178" applyNumberFormat="0" applyFill="0" applyAlignment="0" applyProtection="0"/>
    <xf numFmtId="0" fontId="85" fillId="0" borderId="178" applyNumberFormat="0" applyFill="0" applyAlignment="0" applyProtection="0"/>
    <xf numFmtId="0" fontId="64" fillId="47" borderId="179" applyNumberFormat="0" applyFont="0" applyAlignment="0" applyProtection="0"/>
    <xf numFmtId="0" fontId="68" fillId="43" borderId="177" applyNumberFormat="0" applyAlignment="0" applyProtection="0"/>
    <xf numFmtId="4" fontId="58" fillId="86" borderId="180">
      <alignment horizontal="right" vertical="center"/>
    </xf>
    <xf numFmtId="0" fontId="58" fillId="84" borderId="180">
      <alignment horizontal="right" vertical="center"/>
    </xf>
    <xf numFmtId="4" fontId="60" fillId="85" borderId="180"/>
    <xf numFmtId="0" fontId="30" fillId="0" borderId="0" applyNumberFormat="0" applyFill="0" applyBorder="0" applyAlignment="0" applyProtection="0"/>
    <xf numFmtId="4" fontId="58" fillId="86" borderId="180">
      <alignment horizontal="right" vertical="center"/>
    </xf>
    <xf numFmtId="0" fontId="60" fillId="86" borderId="183">
      <alignment horizontal="left" vertical="center" wrapText="1" indent="2"/>
    </xf>
    <xf numFmtId="49" fontId="60" fillId="0" borderId="180" applyNumberFormat="0" applyFont="0" applyFill="0" applyBorder="0" applyProtection="0">
      <alignment horizontal="left" vertical="center" indent="2"/>
    </xf>
    <xf numFmtId="4" fontId="60" fillId="0" borderId="180">
      <alignment horizontal="right" vertical="center"/>
    </xf>
    <xf numFmtId="0" fontId="58" fillId="84" borderId="180">
      <alignment horizontal="right" vertical="center"/>
    </xf>
    <xf numFmtId="0" fontId="23" fillId="43" borderId="176" applyNumberFormat="0" applyAlignment="0" applyProtection="0"/>
    <xf numFmtId="0" fontId="58" fillId="86" borderId="182">
      <alignment horizontal="right" vertical="center"/>
    </xf>
    <xf numFmtId="0" fontId="2" fillId="0" borderId="22" applyNumberFormat="0" applyFill="0" applyAlignment="0" applyProtection="0"/>
    <xf numFmtId="0" fontId="1" fillId="73" borderId="0" applyNumberFormat="0" applyBorder="0" applyAlignment="0" applyProtection="0"/>
    <xf numFmtId="49" fontId="60" fillId="0" borderId="180" applyNumberFormat="0" applyFont="0" applyFill="0" applyBorder="0" applyProtection="0">
      <alignment horizontal="left" vertical="center" indent="2"/>
    </xf>
    <xf numFmtId="0" fontId="82" fillId="43" borderId="176" applyNumberFormat="0" applyAlignment="0" applyProtection="0"/>
    <xf numFmtId="4" fontId="62" fillId="84" borderId="180">
      <alignment horizontal="right" vertical="center"/>
    </xf>
    <xf numFmtId="0" fontId="60" fillId="85" borderId="180"/>
    <xf numFmtId="0" fontId="58" fillId="86" borderId="181">
      <alignment horizontal="right" vertical="center"/>
    </xf>
    <xf numFmtId="0" fontId="71" fillId="93" borderId="177" applyNumberFormat="0" applyAlignment="0" applyProtection="0"/>
    <xf numFmtId="0" fontId="1" fillId="73" borderId="0" applyNumberFormat="0" applyBorder="0" applyAlignment="0" applyProtection="0"/>
    <xf numFmtId="0" fontId="60" fillId="86" borderId="183">
      <alignment horizontal="left" vertical="center" wrapText="1" indent="2"/>
    </xf>
    <xf numFmtId="0" fontId="78" fillId="93" borderId="177" applyNumberFormat="0" applyAlignment="0" applyProtection="0"/>
    <xf numFmtId="0" fontId="60" fillId="0" borderId="183">
      <alignment horizontal="left" vertical="center" wrapText="1" indent="2"/>
    </xf>
    <xf numFmtId="0" fontId="60" fillId="0" borderId="180">
      <alignment horizontal="right" vertical="center"/>
    </xf>
    <xf numFmtId="0" fontId="60" fillId="85" borderId="180"/>
    <xf numFmtId="0" fontId="60" fillId="0" borderId="180">
      <alignment horizontal="right" vertical="center"/>
    </xf>
    <xf numFmtId="0" fontId="60" fillId="85" borderId="180"/>
    <xf numFmtId="0" fontId="58" fillId="86" borderId="180">
      <alignment horizontal="right" vertical="center"/>
    </xf>
    <xf numFmtId="0" fontId="60" fillId="0" borderId="183">
      <alignment horizontal="left" vertical="center" wrapText="1" indent="2"/>
    </xf>
    <xf numFmtId="0" fontId="39" fillId="56" borderId="18" applyNumberFormat="0" applyAlignment="0" applyProtection="0"/>
    <xf numFmtId="0" fontId="44" fillId="66" borderId="0" applyNumberFormat="0" applyBorder="0" applyAlignment="0" applyProtection="0"/>
    <xf numFmtId="0" fontId="78" fillId="93" borderId="177" applyNumberFormat="0" applyAlignment="0" applyProtection="0"/>
    <xf numFmtId="176" fontId="60" fillId="99" borderId="180" applyNumberFormat="0" applyFont="0" applyBorder="0" applyAlignment="0" applyProtection="0">
      <alignment horizontal="right" vertical="center"/>
    </xf>
    <xf numFmtId="0" fontId="17" fillId="0" borderId="178" applyNumberFormat="0" applyFill="0" applyAlignment="0" applyProtection="0"/>
    <xf numFmtId="0" fontId="60" fillId="0" borderId="183">
      <alignment horizontal="left" vertical="center" wrapText="1" indent="2"/>
    </xf>
    <xf numFmtId="0" fontId="67" fillId="43" borderId="177" applyNumberFormat="0" applyAlignment="0" applyProtection="0"/>
    <xf numFmtId="4" fontId="58" fillId="86" borderId="180">
      <alignment horizontal="right" vertical="center"/>
    </xf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56" borderId="18" applyNumberFormat="0" applyAlignment="0" applyProtection="0"/>
    <xf numFmtId="49" fontId="60" fillId="0" borderId="181" applyNumberFormat="0" applyFont="0" applyFill="0" applyBorder="0" applyProtection="0">
      <alignment horizontal="left" vertical="center" indent="5"/>
    </xf>
    <xf numFmtId="0" fontId="58" fillId="84" borderId="180">
      <alignment horizontal="right" vertical="center"/>
    </xf>
    <xf numFmtId="0" fontId="85" fillId="0" borderId="178" applyNumberFormat="0" applyFill="0" applyAlignment="0" applyProtection="0"/>
    <xf numFmtId="0" fontId="85" fillId="0" borderId="178" applyNumberFormat="0" applyFill="0" applyAlignment="0" applyProtection="0"/>
    <xf numFmtId="0" fontId="68" fillId="43" borderId="177" applyNumberFormat="0" applyAlignment="0" applyProtection="0"/>
    <xf numFmtId="0" fontId="64" fillId="47" borderId="179" applyNumberFormat="0" applyFont="0" applyAlignment="0" applyProtection="0"/>
    <xf numFmtId="0" fontId="8" fillId="47" borderId="179" applyNumberFormat="0" applyFont="0" applyAlignment="0" applyProtection="0"/>
    <xf numFmtId="0" fontId="58" fillId="86" borderId="181">
      <alignment horizontal="right" vertical="center"/>
    </xf>
    <xf numFmtId="0" fontId="23" fillId="43" borderId="176" applyNumberFormat="0" applyAlignment="0" applyProtection="0"/>
    <xf numFmtId="0" fontId="60" fillId="0" borderId="180">
      <alignment horizontal="right" vertical="center"/>
    </xf>
    <xf numFmtId="4" fontId="62" fillId="84" borderId="180">
      <alignment horizontal="right" vertical="center"/>
    </xf>
    <xf numFmtId="0" fontId="44" fillId="74" borderId="0" applyNumberFormat="0" applyBorder="0" applyAlignment="0" applyProtection="0"/>
    <xf numFmtId="0" fontId="60" fillId="85" borderId="180"/>
    <xf numFmtId="0" fontId="58" fillId="86" borderId="182">
      <alignment horizontal="right" vertical="center"/>
    </xf>
    <xf numFmtId="0" fontId="58" fillId="86" borderId="180">
      <alignment horizontal="right" vertical="center"/>
    </xf>
    <xf numFmtId="0" fontId="1" fillId="77" borderId="0" applyNumberFormat="0" applyBorder="0" applyAlignment="0" applyProtection="0"/>
    <xf numFmtId="0" fontId="58" fillId="86" borderId="180">
      <alignment horizontal="right" vertical="center"/>
    </xf>
    <xf numFmtId="0" fontId="58" fillId="86" borderId="181">
      <alignment horizontal="right" vertical="center"/>
    </xf>
    <xf numFmtId="0" fontId="85" fillId="0" borderId="178" applyNumberFormat="0" applyFill="0" applyAlignment="0" applyProtection="0"/>
    <xf numFmtId="4" fontId="58" fillId="86" borderId="180">
      <alignment horizontal="right" vertical="center"/>
    </xf>
    <xf numFmtId="0" fontId="82" fillId="43" borderId="176" applyNumberFormat="0" applyAlignment="0" applyProtection="0"/>
    <xf numFmtId="0" fontId="68" fillId="43" borderId="177" applyNumberFormat="0" applyAlignment="0" applyProtection="0"/>
    <xf numFmtId="0" fontId="85" fillId="0" borderId="178" applyNumberFormat="0" applyFill="0" applyAlignment="0" applyProtection="0"/>
    <xf numFmtId="0" fontId="68" fillId="43" borderId="177" applyNumberFormat="0" applyAlignment="0" applyProtection="0"/>
    <xf numFmtId="0" fontId="85" fillId="0" borderId="178" applyNumberFormat="0" applyFill="0" applyAlignment="0" applyProtection="0"/>
    <xf numFmtId="0" fontId="67" fillId="43" borderId="177" applyNumberFormat="0" applyAlignment="0" applyProtection="0"/>
    <xf numFmtId="0" fontId="58" fillId="86" borderId="180">
      <alignment horizontal="right" vertical="center"/>
    </xf>
    <xf numFmtId="49" fontId="60" fillId="0" borderId="181" applyNumberFormat="0" applyFont="0" applyFill="0" applyBorder="0" applyProtection="0">
      <alignment horizontal="left" vertical="center" indent="5"/>
    </xf>
    <xf numFmtId="0" fontId="78" fillId="93" borderId="177" applyNumberFormat="0" applyAlignment="0" applyProtection="0"/>
    <xf numFmtId="0" fontId="58" fillId="86" borderId="182">
      <alignment horizontal="right" vertical="center"/>
    </xf>
    <xf numFmtId="49" fontId="60" fillId="0" borderId="181" applyNumberFormat="0" applyFont="0" applyFill="0" applyBorder="0" applyProtection="0">
      <alignment horizontal="left" vertical="center" indent="5"/>
    </xf>
    <xf numFmtId="0" fontId="78" fillId="93" borderId="177" applyNumberFormat="0" applyAlignment="0" applyProtection="0"/>
    <xf numFmtId="0" fontId="1" fillId="69" borderId="0" applyNumberFormat="0" applyBorder="0" applyAlignment="0" applyProtection="0"/>
    <xf numFmtId="4" fontId="58" fillId="84" borderId="180">
      <alignment horizontal="right" vertical="center"/>
    </xf>
    <xf numFmtId="4" fontId="60" fillId="85" borderId="180"/>
    <xf numFmtId="4" fontId="60" fillId="0" borderId="180" applyFill="0" applyBorder="0" applyProtection="0">
      <alignment horizontal="right" vertical="center"/>
    </xf>
    <xf numFmtId="0" fontId="68" fillId="43" borderId="177" applyNumberFormat="0" applyAlignment="0" applyProtection="0"/>
    <xf numFmtId="0" fontId="58" fillId="86" borderId="180">
      <alignment horizontal="right" vertical="center"/>
    </xf>
    <xf numFmtId="0" fontId="60" fillId="86" borderId="183">
      <alignment horizontal="left" vertical="center" wrapText="1" indent="2"/>
    </xf>
    <xf numFmtId="0" fontId="8" fillId="47" borderId="179" applyNumberFormat="0" applyFont="0" applyAlignment="0" applyProtection="0"/>
    <xf numFmtId="0" fontId="44" fillId="70" borderId="0" applyNumberFormat="0" applyBorder="0" applyAlignment="0" applyProtection="0"/>
    <xf numFmtId="0" fontId="71" fillId="93" borderId="177" applyNumberFormat="0" applyAlignment="0" applyProtection="0"/>
    <xf numFmtId="4" fontId="60" fillId="85" borderId="180"/>
    <xf numFmtId="176" fontId="60" fillId="99" borderId="180" applyNumberFormat="0" applyFont="0" applyBorder="0" applyAlignment="0" applyProtection="0">
      <alignment horizontal="right" vertical="center"/>
    </xf>
    <xf numFmtId="0" fontId="62" fillId="84" borderId="180">
      <alignment horizontal="right" vertical="center"/>
    </xf>
    <xf numFmtId="0" fontId="60" fillId="86" borderId="183">
      <alignment horizontal="left" vertical="center" wrapText="1" indent="2"/>
    </xf>
    <xf numFmtId="4" fontId="58" fillId="86" borderId="181">
      <alignment horizontal="right" vertical="center"/>
    </xf>
    <xf numFmtId="0" fontId="78" fillId="93" borderId="177" applyNumberFormat="0" applyAlignment="0" applyProtection="0"/>
    <xf numFmtId="0" fontId="17" fillId="0" borderId="178" applyNumberFormat="0" applyFill="0" applyAlignment="0" applyProtection="0"/>
    <xf numFmtId="0" fontId="67" fillId="43" borderId="177" applyNumberFormat="0" applyAlignment="0" applyProtection="0"/>
    <xf numFmtId="4" fontId="60" fillId="0" borderId="180" applyFill="0" applyBorder="0" applyProtection="0">
      <alignment horizontal="right" vertical="center"/>
    </xf>
    <xf numFmtId="0" fontId="68" fillId="43" borderId="177" applyNumberFormat="0" applyAlignment="0" applyProtection="0"/>
    <xf numFmtId="0" fontId="60" fillId="0" borderId="180" applyNumberFormat="0" applyFill="0" applyAlignment="0" applyProtection="0"/>
    <xf numFmtId="0" fontId="60" fillId="86" borderId="183">
      <alignment horizontal="left" vertical="center" wrapText="1" indent="2"/>
    </xf>
    <xf numFmtId="0" fontId="58" fillId="86" borderId="180">
      <alignment horizontal="right" vertical="center"/>
    </xf>
    <xf numFmtId="49" fontId="59" fillId="0" borderId="180" applyNumberFormat="0" applyFill="0" applyBorder="0" applyProtection="0">
      <alignment horizontal="left" vertical="center"/>
    </xf>
    <xf numFmtId="0" fontId="68" fillId="43" borderId="177" applyNumberFormat="0" applyAlignment="0" applyProtection="0"/>
    <xf numFmtId="0" fontId="58" fillId="86" borderId="182">
      <alignment horizontal="right" vertical="center"/>
    </xf>
    <xf numFmtId="0" fontId="67" fillId="43" borderId="177" applyNumberFormat="0" applyAlignment="0" applyProtection="0"/>
    <xf numFmtId="0" fontId="68" fillId="43" borderId="177" applyNumberFormat="0" applyAlignment="0" applyProtection="0"/>
    <xf numFmtId="4" fontId="60" fillId="85" borderId="180"/>
    <xf numFmtId="0" fontId="67" fillId="43" borderId="177" applyNumberFormat="0" applyAlignment="0" applyProtection="0"/>
    <xf numFmtId="0" fontId="1" fillId="69" borderId="0" applyNumberFormat="0" applyBorder="0" applyAlignment="0" applyProtection="0"/>
    <xf numFmtId="0" fontId="64" fillId="47" borderId="179" applyNumberFormat="0" applyFont="0" applyAlignment="0" applyProtection="0"/>
    <xf numFmtId="4" fontId="60" fillId="85" borderId="180"/>
    <xf numFmtId="49" fontId="59" fillId="0" borderId="180" applyNumberFormat="0" applyFill="0" applyBorder="0" applyProtection="0">
      <alignment horizontal="left" vertical="center"/>
    </xf>
    <xf numFmtId="0" fontId="71" fillId="93" borderId="177" applyNumberFormat="0" applyAlignment="0" applyProtection="0"/>
    <xf numFmtId="0" fontId="60" fillId="0" borderId="183">
      <alignment horizontal="left" vertical="center" wrapText="1" indent="2"/>
    </xf>
    <xf numFmtId="0" fontId="85" fillId="0" borderId="178" applyNumberFormat="0" applyFill="0" applyAlignment="0" applyProtection="0"/>
    <xf numFmtId="0" fontId="60" fillId="0" borderId="180" applyNumberFormat="0" applyFill="0" applyAlignment="0" applyProtection="0"/>
    <xf numFmtId="0" fontId="85" fillId="0" borderId="178" applyNumberFormat="0" applyFill="0" applyAlignment="0" applyProtection="0"/>
    <xf numFmtId="176" fontId="60" fillId="99" borderId="180" applyNumberFormat="0" applyFont="0" applyBorder="0" applyAlignment="0" applyProtection="0">
      <alignment horizontal="right" vertical="center"/>
    </xf>
    <xf numFmtId="0" fontId="68" fillId="43" borderId="177" applyNumberFormat="0" applyAlignment="0" applyProtection="0"/>
    <xf numFmtId="49" fontId="60" fillId="0" borderId="181" applyNumberFormat="0" applyFont="0" applyFill="0" applyBorder="0" applyProtection="0">
      <alignment horizontal="left" vertical="center" indent="5"/>
    </xf>
    <xf numFmtId="0" fontId="58" fillId="86" borderId="182">
      <alignment horizontal="right" vertical="center"/>
    </xf>
    <xf numFmtId="4" fontId="58" fillId="86" borderId="182">
      <alignment horizontal="right" vertical="center"/>
    </xf>
    <xf numFmtId="0" fontId="64" fillId="47" borderId="179" applyNumberFormat="0" applyFont="0" applyAlignment="0" applyProtection="0"/>
    <xf numFmtId="0" fontId="78" fillId="93" borderId="177" applyNumberFormat="0" applyAlignment="0" applyProtection="0"/>
    <xf numFmtId="0" fontId="58" fillId="86" borderId="180">
      <alignment horizontal="right" vertical="center"/>
    </xf>
    <xf numFmtId="4" fontId="58" fillId="84" borderId="180">
      <alignment horizontal="right" vertical="center"/>
    </xf>
    <xf numFmtId="4" fontId="58" fillId="86" borderId="180">
      <alignment horizontal="right" vertical="center"/>
    </xf>
    <xf numFmtId="0" fontId="17" fillId="0" borderId="178" applyNumberFormat="0" applyFill="0" applyAlignment="0" applyProtection="0"/>
    <xf numFmtId="0" fontId="60" fillId="86" borderId="183">
      <alignment horizontal="left" vertical="center" wrapText="1" indent="2"/>
    </xf>
    <xf numFmtId="0" fontId="44" fillId="78" borderId="0" applyNumberFormat="0" applyBorder="0" applyAlignment="0" applyProtection="0"/>
    <xf numFmtId="0" fontId="60" fillId="0" borderId="180">
      <alignment horizontal="right" vertical="center"/>
    </xf>
    <xf numFmtId="4" fontId="58" fillId="86" borderId="180">
      <alignment horizontal="right" vertical="center"/>
    </xf>
    <xf numFmtId="0" fontId="8" fillId="47" borderId="179" applyNumberFormat="0" applyFont="0" applyAlignment="0" applyProtection="0"/>
    <xf numFmtId="0" fontId="85" fillId="0" borderId="178" applyNumberFormat="0" applyFill="0" applyAlignment="0" applyProtection="0"/>
    <xf numFmtId="0" fontId="58" fillId="86" borderId="181">
      <alignment horizontal="right" vertical="center"/>
    </xf>
    <xf numFmtId="0" fontId="17" fillId="0" borderId="178" applyNumberFormat="0" applyFill="0" applyAlignment="0" applyProtection="0"/>
    <xf numFmtId="0" fontId="85" fillId="0" borderId="178" applyNumberFormat="0" applyFill="0" applyAlignment="0" applyProtection="0"/>
    <xf numFmtId="4" fontId="60" fillId="0" borderId="180" applyFill="0" applyBorder="0" applyProtection="0">
      <alignment horizontal="right" vertical="center"/>
    </xf>
    <xf numFmtId="0" fontId="60" fillId="84" borderId="181">
      <alignment horizontal="left" vertical="center"/>
    </xf>
    <xf numFmtId="0" fontId="62" fillId="84" borderId="180">
      <alignment horizontal="right" vertical="center"/>
    </xf>
    <xf numFmtId="0" fontId="60" fillId="86" borderId="183">
      <alignment horizontal="left" vertical="center" wrapText="1" indent="2"/>
    </xf>
    <xf numFmtId="0" fontId="40" fillId="56" borderId="17" applyNumberFormat="0" applyAlignment="0" applyProtection="0"/>
    <xf numFmtId="0" fontId="60" fillId="85" borderId="180"/>
    <xf numFmtId="0" fontId="44" fillId="74" borderId="0" applyNumberFormat="0" applyBorder="0" applyAlignment="0" applyProtection="0"/>
    <xf numFmtId="49" fontId="60" fillId="0" borderId="180" applyNumberFormat="0" applyFont="0" applyFill="0" applyBorder="0" applyProtection="0">
      <alignment horizontal="left" vertical="center" indent="2"/>
    </xf>
    <xf numFmtId="0" fontId="71" fillId="93" borderId="177" applyNumberFormat="0" applyAlignment="0" applyProtection="0"/>
    <xf numFmtId="4" fontId="58" fillId="86" borderId="182">
      <alignment horizontal="right" vertical="center"/>
    </xf>
    <xf numFmtId="4" fontId="58" fillId="86" borderId="180">
      <alignment horizontal="right" vertical="center"/>
    </xf>
    <xf numFmtId="0" fontId="17" fillId="0" borderId="178" applyNumberFormat="0" applyFill="0" applyAlignment="0" applyProtection="0"/>
    <xf numFmtId="0" fontId="85" fillId="0" borderId="178" applyNumberFormat="0" applyFill="0" applyAlignment="0" applyProtection="0"/>
    <xf numFmtId="4" fontId="58" fillId="86" borderId="180">
      <alignment horizontal="right" vertical="center"/>
    </xf>
    <xf numFmtId="0" fontId="60" fillId="86" borderId="183">
      <alignment horizontal="left" vertical="center" wrapText="1" indent="2"/>
    </xf>
    <xf numFmtId="0" fontId="1" fillId="72" borderId="0" applyNumberFormat="0" applyBorder="0" applyAlignment="0" applyProtection="0"/>
    <xf numFmtId="0" fontId="85" fillId="0" borderId="178" applyNumberFormat="0" applyFill="0" applyAlignment="0" applyProtection="0"/>
    <xf numFmtId="0" fontId="58" fillId="86" borderId="180">
      <alignment horizontal="right" vertical="center"/>
    </xf>
    <xf numFmtId="49" fontId="60" fillId="0" borderId="180" applyNumberFormat="0" applyFont="0" applyFill="0" applyBorder="0" applyProtection="0">
      <alignment horizontal="left" vertical="center" indent="2"/>
    </xf>
    <xf numFmtId="0" fontId="44" fillId="82" borderId="0" applyNumberFormat="0" applyBorder="0" applyAlignment="0" applyProtection="0"/>
    <xf numFmtId="0" fontId="58" fillId="84" borderId="180">
      <alignment horizontal="right" vertical="center"/>
    </xf>
    <xf numFmtId="176" fontId="60" fillId="99" borderId="180" applyNumberFormat="0" applyFont="0" applyBorder="0" applyAlignment="0" applyProtection="0">
      <alignment horizontal="right" vertical="center"/>
    </xf>
    <xf numFmtId="49" fontId="60" fillId="0" borderId="180" applyNumberFormat="0" applyFont="0" applyFill="0" applyBorder="0" applyProtection="0">
      <alignment horizontal="left" vertical="center" indent="2"/>
    </xf>
    <xf numFmtId="0" fontId="17" fillId="0" borderId="178" applyNumberFormat="0" applyFill="0" applyAlignment="0" applyProtection="0"/>
    <xf numFmtId="0" fontId="68" fillId="43" borderId="177" applyNumberFormat="0" applyAlignment="0" applyProtection="0"/>
    <xf numFmtId="0" fontId="44" fillId="82" borderId="0" applyNumberFormat="0" applyBorder="0" applyAlignment="0" applyProtection="0"/>
    <xf numFmtId="0" fontId="23" fillId="43" borderId="176" applyNumberFormat="0" applyAlignment="0" applyProtection="0"/>
    <xf numFmtId="0" fontId="67" fillId="43" borderId="177" applyNumberFormat="0" applyAlignment="0" applyProtection="0"/>
    <xf numFmtId="49" fontId="60" fillId="0" borderId="180" applyNumberFormat="0" applyFont="0" applyFill="0" applyBorder="0" applyProtection="0">
      <alignment horizontal="left" vertical="center" indent="2"/>
    </xf>
    <xf numFmtId="4" fontId="58" fillId="86" borderId="180">
      <alignment horizontal="right" vertical="center"/>
    </xf>
    <xf numFmtId="0" fontId="1" fillId="68" borderId="0" applyNumberFormat="0" applyBorder="0" applyAlignment="0" applyProtection="0"/>
    <xf numFmtId="0" fontId="1" fillId="80" borderId="0" applyNumberFormat="0" applyBorder="0" applyAlignment="0" applyProtection="0"/>
    <xf numFmtId="4" fontId="62" fillId="84" borderId="180">
      <alignment horizontal="right" vertical="center"/>
    </xf>
    <xf numFmtId="0" fontId="23" fillId="43" borderId="176" applyNumberFormat="0" applyAlignment="0" applyProtection="0"/>
    <xf numFmtId="0" fontId="78" fillId="93" borderId="177" applyNumberFormat="0" applyAlignment="0" applyProtection="0"/>
    <xf numFmtId="0" fontId="58" fillId="84" borderId="180">
      <alignment horizontal="right" vertical="center"/>
    </xf>
    <xf numFmtId="0" fontId="62" fillId="84" borderId="180">
      <alignment horizontal="right" vertical="center"/>
    </xf>
    <xf numFmtId="0" fontId="1" fillId="65" borderId="0" applyNumberFormat="0" applyBorder="0" applyAlignment="0" applyProtection="0"/>
    <xf numFmtId="0" fontId="58" fillId="86" borderId="182">
      <alignment horizontal="right" vertical="center"/>
    </xf>
    <xf numFmtId="4" fontId="58" fillId="86" borderId="181">
      <alignment horizontal="right" vertical="center"/>
    </xf>
    <xf numFmtId="0" fontId="60" fillId="84" borderId="181">
      <alignment horizontal="left" vertical="center"/>
    </xf>
    <xf numFmtId="4" fontId="60" fillId="85" borderId="180"/>
    <xf numFmtId="0" fontId="58" fillId="86" borderId="181">
      <alignment horizontal="right" vertical="center"/>
    </xf>
    <xf numFmtId="4" fontId="58" fillId="86" borderId="181">
      <alignment horizontal="right" vertical="center"/>
    </xf>
    <xf numFmtId="0" fontId="78" fillId="93" borderId="177" applyNumberFormat="0" applyAlignment="0" applyProtection="0"/>
    <xf numFmtId="49" fontId="60" fillId="0" borderId="180" applyNumberFormat="0" applyFont="0" applyFill="0" applyBorder="0" applyProtection="0">
      <alignment horizontal="left" vertical="center" indent="2"/>
    </xf>
    <xf numFmtId="4" fontId="60" fillId="85" borderId="180"/>
    <xf numFmtId="4" fontId="62" fillId="84" borderId="180">
      <alignment horizontal="right" vertical="center"/>
    </xf>
    <xf numFmtId="0" fontId="58" fillId="86" borderId="181">
      <alignment horizontal="right" vertical="center"/>
    </xf>
    <xf numFmtId="0" fontId="85" fillId="0" borderId="178" applyNumberFormat="0" applyFill="0" applyAlignment="0" applyProtection="0"/>
    <xf numFmtId="0" fontId="71" fillId="93" borderId="177" applyNumberFormat="0" applyAlignment="0" applyProtection="0"/>
    <xf numFmtId="0" fontId="58" fillId="84" borderId="180">
      <alignment horizontal="right" vertical="center"/>
    </xf>
    <xf numFmtId="0" fontId="17" fillId="0" borderId="178" applyNumberFormat="0" applyFill="0" applyAlignment="0" applyProtection="0"/>
    <xf numFmtId="0" fontId="82" fillId="43" borderId="176" applyNumberFormat="0" applyAlignment="0" applyProtection="0"/>
    <xf numFmtId="0" fontId="78" fillId="93" borderId="177" applyNumberFormat="0" applyAlignment="0" applyProtection="0"/>
    <xf numFmtId="0" fontId="60" fillId="85" borderId="180"/>
    <xf numFmtId="0" fontId="58" fillId="86" borderId="180">
      <alignment horizontal="right" vertical="center"/>
    </xf>
    <xf numFmtId="0" fontId="44" fillId="62" borderId="0" applyNumberFormat="0" applyBorder="0" applyAlignment="0" applyProtection="0"/>
    <xf numFmtId="4" fontId="62" fillId="84" borderId="180">
      <alignment horizontal="right" vertical="center"/>
    </xf>
    <xf numFmtId="0" fontId="82" fillId="43" borderId="176" applyNumberFormat="0" applyAlignment="0" applyProtection="0"/>
    <xf numFmtId="49" fontId="59" fillId="0" borderId="180" applyNumberFormat="0" applyFill="0" applyBorder="0" applyProtection="0">
      <alignment horizontal="left" vertical="center"/>
    </xf>
    <xf numFmtId="4" fontId="60" fillId="0" borderId="180" applyFill="0" applyBorder="0" applyProtection="0">
      <alignment horizontal="right" vertical="center"/>
    </xf>
    <xf numFmtId="0" fontId="67" fillId="43" borderId="177" applyNumberFormat="0" applyAlignment="0" applyProtection="0"/>
    <xf numFmtId="0" fontId="85" fillId="0" borderId="178" applyNumberFormat="0" applyFill="0" applyAlignment="0" applyProtection="0"/>
    <xf numFmtId="49" fontId="59" fillId="0" borderId="180" applyNumberFormat="0" applyFill="0" applyBorder="0" applyProtection="0">
      <alignment horizontal="left" vertical="center"/>
    </xf>
    <xf numFmtId="0" fontId="1" fillId="72" borderId="0" applyNumberFormat="0" applyBorder="0" applyAlignment="0" applyProtection="0"/>
    <xf numFmtId="0" fontId="8" fillId="47" borderId="179" applyNumberFormat="0" applyFont="0" applyAlignment="0" applyProtection="0"/>
    <xf numFmtId="176" fontId="60" fillId="99" borderId="180" applyNumberFormat="0" applyFont="0" applyBorder="0" applyAlignment="0" applyProtection="0">
      <alignment horizontal="right" vertical="center"/>
    </xf>
    <xf numFmtId="0" fontId="85" fillId="0" borderId="178" applyNumberFormat="0" applyFill="0" applyAlignment="0" applyProtection="0"/>
    <xf numFmtId="0" fontId="43" fillId="0" borderId="0" applyNumberFormat="0" applyFill="0" applyBorder="0" applyAlignment="0" applyProtection="0"/>
    <xf numFmtId="4" fontId="60" fillId="0" borderId="180">
      <alignment horizontal="right" vertical="center"/>
    </xf>
    <xf numFmtId="0" fontId="82" fillId="43" borderId="176" applyNumberFormat="0" applyAlignment="0" applyProtection="0"/>
    <xf numFmtId="0" fontId="85" fillId="0" borderId="178" applyNumberFormat="0" applyFill="0" applyAlignment="0" applyProtection="0"/>
    <xf numFmtId="0" fontId="64" fillId="47" borderId="179" applyNumberFormat="0" applyFont="0" applyAlignment="0" applyProtection="0"/>
    <xf numFmtId="0" fontId="44" fillId="82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0" fontId="44" fillId="74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0" fontId="44" fillId="70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44" fillId="62" borderId="0" applyNumberFormat="0" applyBorder="0" applyAlignment="0" applyProtection="0"/>
    <xf numFmtId="0" fontId="1" fillId="61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22" applyNumberFormat="0" applyFill="0" applyAlignment="0" applyProtection="0"/>
    <xf numFmtId="4" fontId="58" fillId="86" borderId="182">
      <alignment horizontal="right" vertical="center"/>
    </xf>
    <xf numFmtId="0" fontId="30" fillId="0" borderId="0" applyNumberFormat="0" applyFill="0" applyBorder="0" applyAlignment="0" applyProtection="0"/>
    <xf numFmtId="0" fontId="60" fillId="84" borderId="181">
      <alignment horizontal="left" vertical="center"/>
    </xf>
    <xf numFmtId="0" fontId="40" fillId="56" borderId="17" applyNumberFormat="0" applyAlignment="0" applyProtection="0"/>
    <xf numFmtId="0" fontId="17" fillId="0" borderId="178" applyNumberFormat="0" applyFill="0" applyAlignment="0" applyProtection="0"/>
    <xf numFmtId="0" fontId="60" fillId="0" borderId="183">
      <alignment horizontal="left" vertical="center" wrapText="1" indent="2"/>
    </xf>
    <xf numFmtId="0" fontId="78" fillId="93" borderId="177" applyNumberFormat="0" applyAlignment="0" applyProtection="0"/>
    <xf numFmtId="0" fontId="58" fillId="86" borderId="180">
      <alignment horizontal="right" vertical="center"/>
    </xf>
    <xf numFmtId="0" fontId="82" fillId="43" borderId="176" applyNumberFormat="0" applyAlignment="0" applyProtection="0"/>
    <xf numFmtId="0" fontId="68" fillId="43" borderId="177" applyNumberFormat="0" applyAlignment="0" applyProtection="0"/>
    <xf numFmtId="0" fontId="58" fillId="86" borderId="180">
      <alignment horizontal="right" vertical="center"/>
    </xf>
    <xf numFmtId="0" fontId="8" fillId="47" borderId="179" applyNumberFormat="0" applyFont="0" applyAlignment="0" applyProtection="0"/>
    <xf numFmtId="0" fontId="78" fillId="93" borderId="177" applyNumberFormat="0" applyAlignment="0" applyProtection="0"/>
    <xf numFmtId="4" fontId="58" fillId="86" borderId="182">
      <alignment horizontal="right" vertical="center"/>
    </xf>
    <xf numFmtId="0" fontId="60" fillId="85" borderId="180"/>
    <xf numFmtId="0" fontId="60" fillId="0" borderId="183">
      <alignment horizontal="left" vertical="center" wrapText="1" indent="2"/>
    </xf>
    <xf numFmtId="0" fontId="78" fillId="93" borderId="177" applyNumberFormat="0" applyAlignment="0" applyProtection="0"/>
    <xf numFmtId="4" fontId="60" fillId="0" borderId="180" applyFill="0" applyBorder="0" applyProtection="0">
      <alignment horizontal="right" vertical="center"/>
    </xf>
    <xf numFmtId="0" fontId="58" fillId="86" borderId="180">
      <alignment horizontal="right" vertical="center"/>
    </xf>
    <xf numFmtId="0" fontId="60" fillId="86" borderId="183">
      <alignment horizontal="left" vertical="center" wrapText="1" indent="2"/>
    </xf>
    <xf numFmtId="4" fontId="60" fillId="0" borderId="180">
      <alignment horizontal="right" vertical="center"/>
    </xf>
    <xf numFmtId="0" fontId="60" fillId="85" borderId="180"/>
    <xf numFmtId="0" fontId="60" fillId="85" borderId="180"/>
    <xf numFmtId="0" fontId="60" fillId="0" borderId="180" applyNumberFormat="0" applyFill="0" applyAlignment="0" applyProtection="0"/>
    <xf numFmtId="0" fontId="60" fillId="0" borderId="180">
      <alignment horizontal="right" vertical="center"/>
    </xf>
    <xf numFmtId="0" fontId="60" fillId="86" borderId="183">
      <alignment horizontal="left" vertical="center" wrapText="1" indent="2"/>
    </xf>
    <xf numFmtId="0" fontId="71" fillId="93" borderId="177" applyNumberFormat="0" applyAlignment="0" applyProtection="0"/>
    <xf numFmtId="4" fontId="60" fillId="0" borderId="180" applyFill="0" applyBorder="0" applyProtection="0">
      <alignment horizontal="right" vertical="center"/>
    </xf>
    <xf numFmtId="0" fontId="23" fillId="43" borderId="176" applyNumberFormat="0" applyAlignment="0" applyProtection="0"/>
    <xf numFmtId="0" fontId="78" fillId="93" borderId="177" applyNumberFormat="0" applyAlignment="0" applyProtection="0"/>
    <xf numFmtId="0" fontId="60" fillId="0" borderId="183">
      <alignment horizontal="left" vertical="center" wrapText="1" indent="2"/>
    </xf>
    <xf numFmtId="4" fontId="60" fillId="0" borderId="180">
      <alignment horizontal="right" vertical="center"/>
    </xf>
    <xf numFmtId="0" fontId="68" fillId="43" borderId="177" applyNumberFormat="0" applyAlignment="0" applyProtection="0"/>
    <xf numFmtId="0" fontId="71" fillId="93" borderId="177" applyNumberFormat="0" applyAlignment="0" applyProtection="0"/>
    <xf numFmtId="4" fontId="58" fillId="86" borderId="180">
      <alignment horizontal="right" vertical="center"/>
    </xf>
    <xf numFmtId="4" fontId="60" fillId="85" borderId="180"/>
    <xf numFmtId="0" fontId="60" fillId="85" borderId="180"/>
    <xf numFmtId="0" fontId="17" fillId="0" borderId="178" applyNumberFormat="0" applyFill="0" applyAlignment="0" applyProtection="0"/>
    <xf numFmtId="0" fontId="23" fillId="43" borderId="176" applyNumberFormat="0" applyAlignment="0" applyProtection="0"/>
    <xf numFmtId="0" fontId="58" fillId="86" borderId="180">
      <alignment horizontal="right" vertical="center"/>
    </xf>
    <xf numFmtId="4" fontId="58" fillId="86" borderId="180">
      <alignment horizontal="right" vertical="center"/>
    </xf>
    <xf numFmtId="0" fontId="58" fillId="86" borderId="182">
      <alignment horizontal="right" vertical="center"/>
    </xf>
    <xf numFmtId="0" fontId="71" fillId="93" borderId="177" applyNumberFormat="0" applyAlignment="0" applyProtection="0"/>
    <xf numFmtId="0" fontId="82" fillId="43" borderId="176" applyNumberFormat="0" applyAlignment="0" applyProtection="0"/>
    <xf numFmtId="0" fontId="60" fillId="0" borderId="183">
      <alignment horizontal="left" vertical="center" wrapText="1" indent="2"/>
    </xf>
    <xf numFmtId="49" fontId="59" fillId="0" borderId="180" applyNumberFormat="0" applyFill="0" applyBorder="0" applyProtection="0">
      <alignment horizontal="left" vertical="center"/>
    </xf>
    <xf numFmtId="4" fontId="60" fillId="0" borderId="180" applyFill="0" applyBorder="0" applyProtection="0">
      <alignment horizontal="right" vertical="center"/>
    </xf>
    <xf numFmtId="49" fontId="60" fillId="0" borderId="180" applyNumberFormat="0" applyFont="0" applyFill="0" applyBorder="0" applyProtection="0">
      <alignment horizontal="left" vertical="center" indent="2"/>
    </xf>
    <xf numFmtId="49" fontId="60" fillId="0" borderId="181" applyNumberFormat="0" applyFont="0" applyFill="0" applyBorder="0" applyProtection="0">
      <alignment horizontal="left" vertical="center" indent="5"/>
    </xf>
    <xf numFmtId="49" fontId="60" fillId="0" borderId="180" applyNumberFormat="0" applyFont="0" applyFill="0" applyBorder="0" applyProtection="0">
      <alignment horizontal="left" vertical="center" indent="2"/>
    </xf>
    <xf numFmtId="0" fontId="17" fillId="0" borderId="178" applyNumberFormat="0" applyFill="0" applyAlignment="0" applyProtection="0"/>
    <xf numFmtId="176" fontId="60" fillId="99" borderId="180" applyNumberFormat="0" applyFont="0" applyBorder="0" applyAlignment="0" applyProtection="0">
      <alignment horizontal="right" vertical="center"/>
    </xf>
    <xf numFmtId="4" fontId="62" fillId="84" borderId="180">
      <alignment horizontal="right" vertical="center"/>
    </xf>
    <xf numFmtId="0" fontId="68" fillId="43" borderId="177" applyNumberFormat="0" applyAlignment="0" applyProtection="0"/>
    <xf numFmtId="0" fontId="71" fillId="93" borderId="177" applyNumberFormat="0" applyAlignment="0" applyProtection="0"/>
    <xf numFmtId="0" fontId="85" fillId="0" borderId="178" applyNumberFormat="0" applyFill="0" applyAlignment="0" applyProtection="0"/>
    <xf numFmtId="0" fontId="60" fillId="0" borderId="180" applyNumberFormat="0" applyFill="0" applyAlignment="0" applyProtection="0"/>
    <xf numFmtId="0" fontId="64" fillId="47" borderId="179" applyNumberFormat="0" applyFont="0" applyAlignment="0" applyProtection="0"/>
    <xf numFmtId="0" fontId="8" fillId="47" borderId="179" applyNumberFormat="0" applyFont="0" applyAlignment="0" applyProtection="0"/>
    <xf numFmtId="0" fontId="85" fillId="0" borderId="178" applyNumberFormat="0" applyFill="0" applyAlignment="0" applyProtection="0"/>
    <xf numFmtId="0" fontId="60" fillId="85" borderId="180"/>
    <xf numFmtId="176" fontId="60" fillId="99" borderId="180" applyNumberFormat="0" applyFont="0" applyBorder="0" applyAlignment="0" applyProtection="0">
      <alignment horizontal="right" vertical="center"/>
    </xf>
    <xf numFmtId="0" fontId="82" fillId="43" borderId="176" applyNumberFormat="0" applyAlignment="0" applyProtection="0"/>
    <xf numFmtId="0" fontId="60" fillId="0" borderId="180" applyNumberFormat="0" applyFill="0" applyAlignment="0" applyProtection="0"/>
    <xf numFmtId="0" fontId="60" fillId="0" borderId="180">
      <alignment horizontal="right" vertical="center"/>
    </xf>
    <xf numFmtId="0" fontId="78" fillId="93" borderId="177" applyNumberFormat="0" applyAlignment="0" applyProtection="0"/>
    <xf numFmtId="0" fontId="60" fillId="84" borderId="181">
      <alignment horizontal="left" vertical="center"/>
    </xf>
    <xf numFmtId="0" fontId="60" fillId="0" borderId="183">
      <alignment horizontal="left" vertical="center" wrapText="1" indent="2"/>
    </xf>
    <xf numFmtId="0" fontId="68" fillId="43" borderId="177" applyNumberFormat="0" applyAlignment="0" applyProtection="0"/>
    <xf numFmtId="4" fontId="58" fillId="86" borderId="182">
      <alignment horizontal="right" vertical="center"/>
    </xf>
    <xf numFmtId="0" fontId="58" fillId="86" borderId="182">
      <alignment horizontal="right" vertical="center"/>
    </xf>
    <xf numFmtId="4" fontId="58" fillId="86" borderId="181">
      <alignment horizontal="right" vertical="center"/>
    </xf>
    <xf numFmtId="4" fontId="58" fillId="86" borderId="180">
      <alignment horizontal="right" vertical="center"/>
    </xf>
    <xf numFmtId="0" fontId="58" fillId="86" borderId="180">
      <alignment horizontal="right" vertical="center"/>
    </xf>
    <xf numFmtId="4" fontId="58" fillId="86" borderId="180">
      <alignment horizontal="right" vertical="center"/>
    </xf>
    <xf numFmtId="0" fontId="58" fillId="86" borderId="180">
      <alignment horizontal="right" vertical="center"/>
    </xf>
    <xf numFmtId="0" fontId="62" fillId="84" borderId="180">
      <alignment horizontal="right" vertical="center"/>
    </xf>
    <xf numFmtId="4" fontId="58" fillId="84" borderId="180">
      <alignment horizontal="right" vertical="center"/>
    </xf>
    <xf numFmtId="0" fontId="58" fillId="84" borderId="180">
      <alignment horizontal="right" vertical="center"/>
    </xf>
    <xf numFmtId="4" fontId="62" fillId="84" borderId="180">
      <alignment horizontal="right" vertical="center"/>
    </xf>
    <xf numFmtId="0" fontId="58" fillId="86" borderId="180">
      <alignment horizontal="right" vertical="center"/>
    </xf>
    <xf numFmtId="0" fontId="58" fillId="86" borderId="180">
      <alignment horizontal="right" vertical="center"/>
    </xf>
    <xf numFmtId="4" fontId="58" fillId="86" borderId="182">
      <alignment horizontal="right" vertical="center"/>
    </xf>
    <xf numFmtId="0" fontId="82" fillId="43" borderId="176" applyNumberFormat="0" applyAlignment="0" applyProtection="0"/>
    <xf numFmtId="49" fontId="59" fillId="0" borderId="180" applyNumberFormat="0" applyFill="0" applyBorder="0" applyProtection="0">
      <alignment horizontal="left" vertical="center"/>
    </xf>
    <xf numFmtId="0" fontId="78" fillId="93" borderId="177" applyNumberFormat="0" applyAlignment="0" applyProtection="0"/>
    <xf numFmtId="0" fontId="85" fillId="0" borderId="178" applyNumberFormat="0" applyFill="0" applyAlignment="0" applyProtection="0"/>
    <xf numFmtId="0" fontId="17" fillId="0" borderId="178" applyNumberFormat="0" applyFill="0" applyAlignment="0" applyProtection="0"/>
    <xf numFmtId="0" fontId="71" fillId="93" borderId="177" applyNumberFormat="0" applyAlignment="0" applyProtection="0"/>
    <xf numFmtId="4" fontId="62" fillId="84" borderId="180">
      <alignment horizontal="right" vertical="center"/>
    </xf>
    <xf numFmtId="0" fontId="58" fillId="86" borderId="180">
      <alignment horizontal="right" vertical="center"/>
    </xf>
    <xf numFmtId="0" fontId="58" fillId="86" borderId="181">
      <alignment horizontal="right" vertical="center"/>
    </xf>
    <xf numFmtId="0" fontId="68" fillId="43" borderId="177" applyNumberFormat="0" applyAlignment="0" applyProtection="0"/>
    <xf numFmtId="0" fontId="60" fillId="86" borderId="183">
      <alignment horizontal="left" vertical="center" wrapText="1" indent="2"/>
    </xf>
    <xf numFmtId="0" fontId="23" fillId="43" borderId="176" applyNumberFormat="0" applyAlignment="0" applyProtection="0"/>
    <xf numFmtId="0" fontId="60" fillId="0" borderId="180">
      <alignment horizontal="right" vertical="center"/>
    </xf>
    <xf numFmtId="0" fontId="60" fillId="0" borderId="180" applyNumberFormat="0" applyFill="0" applyAlignment="0" applyProtection="0"/>
    <xf numFmtId="0" fontId="85" fillId="0" borderId="178" applyNumberFormat="0" applyFill="0" applyAlignment="0" applyProtection="0"/>
    <xf numFmtId="4" fontId="60" fillId="0" borderId="180" applyFill="0" applyBorder="0" applyProtection="0">
      <alignment horizontal="right" vertical="center"/>
    </xf>
    <xf numFmtId="49" fontId="60" fillId="0" borderId="180" applyNumberFormat="0" applyFont="0" applyFill="0" applyBorder="0" applyProtection="0">
      <alignment horizontal="left" vertical="center" indent="2"/>
    </xf>
    <xf numFmtId="0" fontId="78" fillId="93" borderId="177" applyNumberFormat="0" applyAlignment="0" applyProtection="0"/>
    <xf numFmtId="0" fontId="82" fillId="43" borderId="176" applyNumberFormat="0" applyAlignment="0" applyProtection="0"/>
    <xf numFmtId="0" fontId="64" fillId="47" borderId="179" applyNumberFormat="0" applyFont="0" applyAlignment="0" applyProtection="0"/>
    <xf numFmtId="0" fontId="17" fillId="0" borderId="178" applyNumberFormat="0" applyFill="0" applyAlignment="0" applyProtection="0"/>
    <xf numFmtId="0" fontId="68" fillId="43" borderId="177" applyNumberFormat="0" applyAlignment="0" applyProtection="0"/>
    <xf numFmtId="0" fontId="60" fillId="0" borderId="183">
      <alignment horizontal="left" vertical="center" wrapText="1" indent="2"/>
    </xf>
    <xf numFmtId="0" fontId="60" fillId="0" borderId="183">
      <alignment horizontal="left" vertical="center" wrapText="1" indent="2"/>
    </xf>
    <xf numFmtId="0" fontId="67" fillId="43" borderId="177" applyNumberFormat="0" applyAlignment="0" applyProtection="0"/>
    <xf numFmtId="0" fontId="78" fillId="93" borderId="177" applyNumberFormat="0" applyAlignment="0" applyProtection="0"/>
    <xf numFmtId="4" fontId="58" fillId="84" borderId="180">
      <alignment horizontal="right" vertical="center"/>
    </xf>
    <xf numFmtId="4" fontId="62" fillId="84" borderId="180">
      <alignment horizontal="right" vertical="center"/>
    </xf>
    <xf numFmtId="0" fontId="71" fillId="93" borderId="177" applyNumberFormat="0" applyAlignment="0" applyProtection="0"/>
    <xf numFmtId="0" fontId="85" fillId="0" borderId="178" applyNumberFormat="0" applyFill="0" applyAlignment="0" applyProtection="0"/>
    <xf numFmtId="0" fontId="60" fillId="0" borderId="180" applyNumberFormat="0" applyFill="0" applyAlignment="0" applyProtection="0"/>
    <xf numFmtId="0" fontId="8" fillId="47" borderId="179" applyNumberFormat="0" applyFont="0" applyAlignment="0" applyProtection="0"/>
    <xf numFmtId="4" fontId="60" fillId="85" borderId="180"/>
    <xf numFmtId="176" fontId="60" fillId="99" borderId="180" applyNumberFormat="0" applyFont="0" applyBorder="0" applyAlignment="0" applyProtection="0">
      <alignment horizontal="right" vertical="center"/>
    </xf>
    <xf numFmtId="0" fontId="60" fillId="0" borderId="180" applyNumberFormat="0" applyFill="0" applyAlignment="0" applyProtection="0"/>
    <xf numFmtId="0" fontId="60" fillId="0" borderId="180">
      <alignment horizontal="right" vertical="center"/>
    </xf>
    <xf numFmtId="0" fontId="60" fillId="84" borderId="181">
      <alignment horizontal="left" vertical="center"/>
    </xf>
    <xf numFmtId="0" fontId="60" fillId="86" borderId="183">
      <alignment horizontal="left" vertical="center" wrapText="1" indent="2"/>
    </xf>
    <xf numFmtId="0" fontId="58" fillId="86" borderId="182">
      <alignment horizontal="right" vertical="center"/>
    </xf>
    <xf numFmtId="4" fontId="58" fillId="86" borderId="181">
      <alignment horizontal="right" vertical="center"/>
    </xf>
    <xf numFmtId="0" fontId="58" fillId="86" borderId="181">
      <alignment horizontal="right" vertical="center"/>
    </xf>
    <xf numFmtId="0" fontId="58" fillId="86" borderId="180">
      <alignment horizontal="right" vertical="center"/>
    </xf>
    <xf numFmtId="4" fontId="58" fillId="86" borderId="180">
      <alignment horizontal="right" vertical="center"/>
    </xf>
    <xf numFmtId="4" fontId="62" fillId="84" borderId="180">
      <alignment horizontal="right" vertical="center"/>
    </xf>
    <xf numFmtId="0" fontId="62" fillId="84" borderId="180">
      <alignment horizontal="right" vertical="center"/>
    </xf>
    <xf numFmtId="4" fontId="58" fillId="84" borderId="180">
      <alignment horizontal="right" vertical="center"/>
    </xf>
    <xf numFmtId="0" fontId="58" fillId="84" borderId="180">
      <alignment horizontal="right" vertical="center"/>
    </xf>
    <xf numFmtId="4" fontId="62" fillId="84" borderId="180">
      <alignment horizontal="right" vertical="center"/>
    </xf>
    <xf numFmtId="0" fontId="58" fillId="86" borderId="180">
      <alignment horizontal="right" vertical="center"/>
    </xf>
    <xf numFmtId="0" fontId="85" fillId="0" borderId="178" applyNumberFormat="0" applyFill="0" applyAlignment="0" applyProtection="0"/>
    <xf numFmtId="0" fontId="8" fillId="47" borderId="179" applyNumberFormat="0" applyFont="0" applyAlignment="0" applyProtection="0"/>
    <xf numFmtId="0" fontId="85" fillId="0" borderId="178" applyNumberFormat="0" applyFill="0" applyAlignment="0" applyProtection="0"/>
    <xf numFmtId="0" fontId="64" fillId="47" borderId="179" applyNumberFormat="0" applyFont="0" applyAlignment="0" applyProtection="0"/>
    <xf numFmtId="0" fontId="78" fillId="93" borderId="177" applyNumberFormat="0" applyAlignment="0" applyProtection="0"/>
    <xf numFmtId="0" fontId="68" fillId="43" borderId="177" applyNumberFormat="0" applyAlignment="0" applyProtection="0"/>
    <xf numFmtId="49" fontId="60" fillId="0" borderId="181" applyNumberFormat="0" applyFont="0" applyFill="0" applyBorder="0" applyProtection="0">
      <alignment horizontal="left" vertical="center" indent="5"/>
    </xf>
    <xf numFmtId="0" fontId="17" fillId="0" borderId="178" applyNumberFormat="0" applyFill="0" applyAlignment="0" applyProtection="0"/>
    <xf numFmtId="4" fontId="60" fillId="0" borderId="180" applyFill="0" applyBorder="0" applyProtection="0">
      <alignment horizontal="right" vertical="center"/>
    </xf>
    <xf numFmtId="176" fontId="60" fillId="99" borderId="180" applyNumberFormat="0" applyFont="0" applyBorder="0" applyAlignment="0" applyProtection="0">
      <alignment horizontal="right" vertical="center"/>
    </xf>
    <xf numFmtId="0" fontId="60" fillId="86" borderId="183">
      <alignment horizontal="left" vertical="center" wrapText="1" indent="2"/>
    </xf>
    <xf numFmtId="4" fontId="58" fillId="86" borderId="181">
      <alignment horizontal="right" vertical="center"/>
    </xf>
    <xf numFmtId="0" fontId="17" fillId="0" borderId="178" applyNumberFormat="0" applyFill="0" applyAlignment="0" applyProtection="0"/>
    <xf numFmtId="0" fontId="68" fillId="43" borderId="177" applyNumberFormat="0" applyAlignment="0" applyProtection="0"/>
    <xf numFmtId="0" fontId="67" fillId="43" borderId="177" applyNumberFormat="0" applyAlignment="0" applyProtection="0"/>
    <xf numFmtId="4" fontId="58" fillId="86" borderId="182">
      <alignment horizontal="right" vertical="center"/>
    </xf>
    <xf numFmtId="4" fontId="60" fillId="85" borderId="180"/>
    <xf numFmtId="0" fontId="82" fillId="43" borderId="176" applyNumberFormat="0" applyAlignment="0" applyProtection="0"/>
    <xf numFmtId="0" fontId="64" fillId="47" borderId="179" applyNumberFormat="0" applyFont="0" applyAlignment="0" applyProtection="0"/>
    <xf numFmtId="0" fontId="67" fillId="43" borderId="177" applyNumberFormat="0" applyAlignment="0" applyProtection="0"/>
    <xf numFmtId="0" fontId="85" fillId="0" borderId="178" applyNumberFormat="0" applyFill="0" applyAlignment="0" applyProtection="0"/>
    <xf numFmtId="0" fontId="60" fillId="85" borderId="180"/>
    <xf numFmtId="0" fontId="82" fillId="43" borderId="176" applyNumberFormat="0" applyAlignment="0" applyProtection="0"/>
    <xf numFmtId="0" fontId="60" fillId="0" borderId="180" applyNumberFormat="0" applyFill="0" applyAlignment="0" applyProtection="0"/>
    <xf numFmtId="4" fontId="60" fillId="0" borderId="180">
      <alignment horizontal="right" vertical="center"/>
    </xf>
    <xf numFmtId="0" fontId="60" fillId="84" borderId="181">
      <alignment horizontal="left" vertical="center"/>
    </xf>
    <xf numFmtId="0" fontId="60" fillId="0" borderId="183">
      <alignment horizontal="left" vertical="center" wrapText="1" indent="2"/>
    </xf>
    <xf numFmtId="0" fontId="60" fillId="86" borderId="183">
      <alignment horizontal="left" vertical="center" wrapText="1" indent="2"/>
    </xf>
    <xf numFmtId="0" fontId="68" fillId="43" borderId="177" applyNumberFormat="0" applyAlignment="0" applyProtection="0"/>
    <xf numFmtId="4" fontId="58" fillId="86" borderId="182">
      <alignment horizontal="right" vertical="center"/>
    </xf>
    <xf numFmtId="0" fontId="58" fillId="86" borderId="182">
      <alignment horizontal="right" vertical="center"/>
    </xf>
    <xf numFmtId="4" fontId="58" fillId="86" borderId="181">
      <alignment horizontal="right" vertical="center"/>
    </xf>
    <xf numFmtId="4" fontId="58" fillId="86" borderId="180">
      <alignment horizontal="right" vertical="center"/>
    </xf>
    <xf numFmtId="0" fontId="58" fillId="86" borderId="180">
      <alignment horizontal="right" vertical="center"/>
    </xf>
    <xf numFmtId="4" fontId="58" fillId="86" borderId="180">
      <alignment horizontal="right" vertical="center"/>
    </xf>
    <xf numFmtId="0" fontId="58" fillId="86" borderId="180">
      <alignment horizontal="right" vertical="center"/>
    </xf>
    <xf numFmtId="4" fontId="62" fillId="84" borderId="180">
      <alignment horizontal="right" vertical="center"/>
    </xf>
    <xf numFmtId="0" fontId="62" fillId="84" borderId="180">
      <alignment horizontal="right" vertical="center"/>
    </xf>
    <xf numFmtId="4" fontId="58" fillId="84" borderId="180">
      <alignment horizontal="right" vertical="center"/>
    </xf>
    <xf numFmtId="0" fontId="58" fillId="84" borderId="180">
      <alignment horizontal="right" vertical="center"/>
    </xf>
    <xf numFmtId="0" fontId="85" fillId="0" borderId="178" applyNumberFormat="0" applyFill="0" applyAlignment="0" applyProtection="0"/>
    <xf numFmtId="0" fontId="64" fillId="47" borderId="179" applyNumberFormat="0" applyFont="0" applyAlignment="0" applyProtection="0"/>
    <xf numFmtId="0" fontId="78" fillId="93" borderId="177" applyNumberFormat="0" applyAlignment="0" applyProtection="0"/>
    <xf numFmtId="0" fontId="68" fillId="43" borderId="177" applyNumberFormat="0" applyAlignment="0" applyProtection="0"/>
    <xf numFmtId="0" fontId="85" fillId="0" borderId="178" applyNumberFormat="0" applyFill="0" applyAlignment="0" applyProtection="0"/>
    <xf numFmtId="9" fontId="183" fillId="0" borderId="0" applyFont="0" applyFill="0" applyBorder="0" applyAlignment="0" applyProtection="0"/>
    <xf numFmtId="0" fontId="82" fillId="43" borderId="176" applyNumberFormat="0" applyAlignment="0" applyProtection="0"/>
    <xf numFmtId="0" fontId="8" fillId="47" borderId="179" applyNumberFormat="0" applyFont="0" applyAlignment="0" applyProtection="0"/>
    <xf numFmtId="0" fontId="64" fillId="47" borderId="179" applyNumberFormat="0" applyFont="0" applyAlignment="0" applyProtection="0"/>
    <xf numFmtId="0" fontId="183" fillId="83" borderId="0" applyNumberFormat="0" applyFont="0" applyBorder="0" applyAlignment="0" applyProtection="0"/>
    <xf numFmtId="0" fontId="183" fillId="0" borderId="0"/>
    <xf numFmtId="0" fontId="58" fillId="86" borderId="180">
      <alignment horizontal="right" vertical="center"/>
    </xf>
    <xf numFmtId="0" fontId="78" fillId="93" borderId="177" applyNumberFormat="0" applyAlignment="0" applyProtection="0"/>
    <xf numFmtId="175" fontId="183" fillId="0" borderId="0" applyFont="0" applyFill="0" applyBorder="0" applyAlignment="0" applyProtection="0"/>
    <xf numFmtId="0" fontId="68" fillId="43" borderId="177" applyNumberFormat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44" fillId="62" borderId="0" applyNumberFormat="0" applyBorder="0" applyAlignment="0" applyProtection="0"/>
    <xf numFmtId="49" fontId="60" fillId="0" borderId="181" applyNumberFormat="0" applyFont="0" applyFill="0" applyBorder="0" applyProtection="0">
      <alignment horizontal="left" vertical="center" indent="5"/>
    </xf>
    <xf numFmtId="168" fontId="118" fillId="0" borderId="49" applyFont="0" applyAlignment="0">
      <alignment vertical="top" wrapText="1"/>
    </xf>
    <xf numFmtId="166" fontId="133" fillId="28" borderId="0">
      <alignment horizontal="center"/>
      <protection locked="0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2" fillId="84" borderId="18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0" fillId="56" borderId="17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72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72" borderId="0" applyNumberFormat="0" applyBorder="0" applyAlignment="0" applyProtection="0"/>
    <xf numFmtId="0" fontId="44" fillId="74" borderId="0" applyNumberFormat="0" applyBorder="0" applyAlignment="0" applyProtection="0"/>
    <xf numFmtId="0" fontId="40" fillId="56" borderId="17" applyNumberFormat="0" applyAlignment="0" applyProtection="0"/>
    <xf numFmtId="0" fontId="44" fillId="78" borderId="0" applyNumberFormat="0" applyBorder="0" applyAlignment="0" applyProtection="0"/>
    <xf numFmtId="0" fontId="40" fillId="56" borderId="17" applyNumberFormat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44" fillId="74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60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1" fillId="73" borderId="0" applyNumberFormat="0" applyBorder="0" applyAlignment="0" applyProtection="0"/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2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44" fillId="62" borderId="0" applyNumberFormat="0" applyBorder="0" applyAlignment="0" applyProtection="0"/>
    <xf numFmtId="0" fontId="2" fillId="0" borderId="22" applyNumberFormat="0" applyFill="0" applyAlignment="0" applyProtection="0"/>
    <xf numFmtId="0" fontId="1" fillId="77" borderId="0" applyNumberFormat="0" applyBorder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4" fillId="74" borderId="0" applyNumberFormat="0" applyBorder="0" applyAlignment="0" applyProtection="0"/>
    <xf numFmtId="0" fontId="1" fillId="64" borderId="0" applyNumberFormat="0" applyBorder="0" applyAlignment="0" applyProtection="0"/>
    <xf numFmtId="0" fontId="44" fillId="78" borderId="0" applyNumberFormat="0" applyBorder="0" applyAlignment="0" applyProtection="0"/>
    <xf numFmtId="0" fontId="1" fillId="65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4" fontId="58" fillId="84" borderId="180">
      <alignment horizontal="right" vertical="center"/>
    </xf>
    <xf numFmtId="0" fontId="60" fillId="0" borderId="180" applyNumberFormat="0" applyFill="0" applyAlignment="0" applyProtection="0"/>
    <xf numFmtId="0" fontId="85" fillId="0" borderId="178" applyNumberFormat="0" applyFill="0" applyAlignment="0" applyProtection="0"/>
    <xf numFmtId="0" fontId="85" fillId="0" borderId="178" applyNumberFormat="0" applyFill="0" applyAlignment="0" applyProtection="0"/>
    <xf numFmtId="168" fontId="17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73" borderId="0" applyNumberFormat="0" applyBorder="0" applyAlignment="0" applyProtection="0"/>
    <xf numFmtId="167" fontId="1" fillId="0" borderId="0" applyFont="0" applyFill="0" applyBorder="0" applyAlignment="0" applyProtection="0"/>
    <xf numFmtId="0" fontId="58" fillId="84" borderId="166">
      <alignment horizontal="right" vertical="center"/>
    </xf>
    <xf numFmtId="0" fontId="30" fillId="0" borderId="0" applyNumberFormat="0" applyFill="0" applyBorder="0" applyAlignment="0" applyProtection="0"/>
    <xf numFmtId="4" fontId="60" fillId="85" borderId="147"/>
    <xf numFmtId="0" fontId="1" fillId="73" borderId="0" applyNumberFormat="0" applyBorder="0" applyAlignment="0" applyProtection="0"/>
    <xf numFmtId="0" fontId="58" fillId="86" borderId="149">
      <alignment horizontal="right" vertical="center"/>
    </xf>
    <xf numFmtId="0" fontId="62" fillId="84" borderId="166">
      <alignment horizontal="right" vertical="center"/>
    </xf>
    <xf numFmtId="168" fontId="1" fillId="0" borderId="0" applyFont="0" applyFill="0" applyBorder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0" fontId="58" fillId="86" borderId="166">
      <alignment horizontal="right" vertical="center"/>
    </xf>
    <xf numFmtId="17" fontId="134" fillId="28" borderId="166">
      <alignment horizontal="center"/>
      <protection locked="0"/>
    </xf>
    <xf numFmtId="176" fontId="60" fillId="99" borderId="147" applyNumberFormat="0" applyFont="0" applyBorder="0" applyAlignment="0" applyProtection="0">
      <alignment horizontal="right" vertical="center"/>
    </xf>
    <xf numFmtId="4" fontId="62" fillId="84" borderId="166">
      <alignment horizontal="right" vertical="center"/>
    </xf>
    <xf numFmtId="4" fontId="60" fillId="0" borderId="166">
      <alignment horizontal="right" vertical="center"/>
    </xf>
    <xf numFmtId="0" fontId="17" fillId="0" borderId="164" applyNumberFormat="0" applyFill="0" applyAlignment="0" applyProtection="0"/>
    <xf numFmtId="0" fontId="82" fillId="43" borderId="162" applyNumberFormat="0" applyAlignment="0" applyProtection="0"/>
    <xf numFmtId="0" fontId="68" fillId="43" borderId="144" applyNumberFormat="0" applyAlignment="0" applyProtection="0"/>
    <xf numFmtId="4" fontId="58" fillId="86" borderId="168">
      <alignment horizontal="right" vertical="center"/>
    </xf>
    <xf numFmtId="0" fontId="58" fillId="86" borderId="149">
      <alignment horizontal="right" vertical="center"/>
    </xf>
    <xf numFmtId="0" fontId="1" fillId="65" borderId="0" applyNumberFormat="0" applyBorder="0" applyAlignment="0" applyProtection="0"/>
    <xf numFmtId="4" fontId="60" fillId="0" borderId="166">
      <alignment horizontal="right" vertical="center"/>
    </xf>
    <xf numFmtId="0" fontId="30" fillId="0" borderId="0" applyNumberFormat="0" applyFill="0" applyBorder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0" fontId="44" fillId="82" borderId="0" applyNumberFormat="0" applyBorder="0" applyAlignment="0" applyProtection="0"/>
    <xf numFmtId="0" fontId="17" fillId="0" borderId="145" applyNumberFormat="0" applyFill="0" applyAlignment="0" applyProtection="0"/>
    <xf numFmtId="0" fontId="1" fillId="60" borderId="0" applyNumberFormat="0" applyBorder="0" applyAlignment="0" applyProtection="0"/>
    <xf numFmtId="0" fontId="60" fillId="85" borderId="166"/>
    <xf numFmtId="0" fontId="17" fillId="0" borderId="164" applyNumberFormat="0" applyFill="0" applyAlignment="0" applyProtection="0"/>
    <xf numFmtId="0" fontId="60" fillId="86" borderId="150">
      <alignment horizontal="left" vertical="center" wrapText="1" indent="2"/>
    </xf>
    <xf numFmtId="4" fontId="58" fillId="86" borderId="148">
      <alignment horizontal="right" vertical="center"/>
    </xf>
    <xf numFmtId="0" fontId="60" fillId="86" borderId="150">
      <alignment horizontal="left" vertical="center" wrapText="1" indent="2"/>
    </xf>
    <xf numFmtId="0" fontId="60" fillId="0" borderId="166" applyNumberFormat="0" applyFill="0" applyAlignment="0" applyProtection="0"/>
    <xf numFmtId="0" fontId="82" fillId="43" borderId="162" applyNumberFormat="0" applyAlignment="0" applyProtection="0"/>
    <xf numFmtId="0" fontId="58" fillId="86" borderId="147">
      <alignment horizontal="right" vertical="center"/>
    </xf>
    <xf numFmtId="0" fontId="82" fillId="43" borderId="143" applyNumberFormat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78" fillId="93" borderId="144" applyNumberFormat="0" applyAlignment="0" applyProtection="0"/>
    <xf numFmtId="49" fontId="59" fillId="0" borderId="166" applyNumberFormat="0" applyFill="0" applyBorder="0" applyProtection="0">
      <alignment horizontal="left" vertical="center"/>
    </xf>
    <xf numFmtId="49" fontId="59" fillId="0" borderId="166" applyNumberFormat="0" applyFill="0" applyBorder="0" applyProtection="0">
      <alignment horizontal="left" vertical="center"/>
    </xf>
    <xf numFmtId="4" fontId="60" fillId="0" borderId="166" applyFill="0" applyBorder="0" applyProtection="0">
      <alignment horizontal="right" vertical="center"/>
    </xf>
    <xf numFmtId="176" fontId="60" fillId="99" borderId="166" applyNumberFormat="0" applyFont="0" applyBorder="0" applyAlignment="0" applyProtection="0">
      <alignment horizontal="right" vertical="center"/>
    </xf>
    <xf numFmtId="49" fontId="59" fillId="0" borderId="166" applyNumberFormat="0" applyFill="0" applyBorder="0" applyProtection="0">
      <alignment horizontal="left" vertical="center"/>
    </xf>
    <xf numFmtId="0" fontId="64" fillId="47" borderId="165" applyNumberFormat="0" applyFont="0" applyAlignment="0" applyProtection="0"/>
    <xf numFmtId="0" fontId="60" fillId="86" borderId="169">
      <alignment horizontal="left" vertical="center" wrapText="1" indent="2"/>
    </xf>
    <xf numFmtId="0" fontId="60" fillId="0" borderId="169">
      <alignment horizontal="left" vertical="center" wrapText="1" indent="2"/>
    </xf>
    <xf numFmtId="0" fontId="68" fillId="43" borderId="163" applyNumberFormat="0" applyAlignment="0" applyProtection="0"/>
    <xf numFmtId="49" fontId="59" fillId="0" borderId="166" applyNumberFormat="0" applyFill="0" applyBorder="0" applyProtection="0">
      <alignment horizontal="left" vertical="center"/>
    </xf>
    <xf numFmtId="4" fontId="60" fillId="0" borderId="166" applyFill="0" applyBorder="0" applyProtection="0">
      <alignment horizontal="right" vertical="center"/>
    </xf>
    <xf numFmtId="0" fontId="71" fillId="93" borderId="163" applyNumberFormat="0" applyAlignment="0" applyProtection="0"/>
    <xf numFmtId="0" fontId="17" fillId="0" borderId="164" applyNumberFormat="0" applyFill="0" applyAlignment="0" applyProtection="0"/>
    <xf numFmtId="0" fontId="44" fillId="82" borderId="0" applyNumberFormat="0" applyBorder="0" applyAlignment="0" applyProtection="0"/>
    <xf numFmtId="0" fontId="58" fillId="86" borderId="167">
      <alignment horizontal="right" vertical="center"/>
    </xf>
    <xf numFmtId="4" fontId="62" fillId="84" borderId="166">
      <alignment horizontal="right" vertical="center"/>
    </xf>
    <xf numFmtId="4" fontId="58" fillId="86" borderId="167">
      <alignment horizontal="right" vertical="center"/>
    </xf>
    <xf numFmtId="0" fontId="60" fillId="86" borderId="169">
      <alignment horizontal="left" vertical="center" wrapText="1" indent="2"/>
    </xf>
    <xf numFmtId="0" fontId="8" fillId="47" borderId="165" applyNumberFormat="0" applyFont="0" applyAlignment="0" applyProtection="0"/>
    <xf numFmtId="4" fontId="58" fillId="86" borderId="166">
      <alignment horizontal="right" vertical="center"/>
    </xf>
    <xf numFmtId="0" fontId="58" fillId="86" borderId="168">
      <alignment horizontal="right" vertical="center"/>
    </xf>
    <xf numFmtId="0" fontId="64" fillId="47" borderId="165" applyNumberFormat="0" applyFont="0" applyAlignment="0" applyProtection="0"/>
    <xf numFmtId="0" fontId="85" fillId="0" borderId="164" applyNumberFormat="0" applyFill="0" applyAlignment="0" applyProtection="0"/>
    <xf numFmtId="0" fontId="60" fillId="84" borderId="167">
      <alignment horizontal="left" vertical="center"/>
    </xf>
    <xf numFmtId="0" fontId="60" fillId="86" borderId="169">
      <alignment horizontal="left" vertical="center" wrapText="1" indent="2"/>
    </xf>
    <xf numFmtId="49" fontId="59" fillId="0" borderId="166" applyNumberFormat="0" applyFill="0" applyBorder="0" applyProtection="0">
      <alignment horizontal="left" vertical="center"/>
    </xf>
    <xf numFmtId="49" fontId="60" fillId="0" borderId="167" applyNumberFormat="0" applyFont="0" applyFill="0" applyBorder="0" applyProtection="0">
      <alignment horizontal="left" vertical="center" indent="5"/>
    </xf>
    <xf numFmtId="0" fontId="68" fillId="43" borderId="163" applyNumberFormat="0" applyAlignment="0" applyProtection="0"/>
    <xf numFmtId="0" fontId="44" fillId="66" borderId="0" applyNumberFormat="0" applyBorder="0" applyAlignment="0" applyProtection="0"/>
    <xf numFmtId="0" fontId="71" fillId="93" borderId="163" applyNumberFormat="0" applyAlignment="0" applyProtection="0"/>
    <xf numFmtId="4" fontId="62" fillId="84" borderId="166">
      <alignment horizontal="right" vertical="center"/>
    </xf>
    <xf numFmtId="0" fontId="44" fillId="66" borderId="0" applyNumberFormat="0" applyBorder="0" applyAlignment="0" applyProtection="0"/>
    <xf numFmtId="0" fontId="82" fillId="43" borderId="162" applyNumberFormat="0" applyAlignment="0" applyProtection="0"/>
    <xf numFmtId="4" fontId="60" fillId="85" borderId="166"/>
    <xf numFmtId="0" fontId="60" fillId="86" borderId="169">
      <alignment horizontal="left" vertical="center" wrapText="1" indent="2"/>
    </xf>
    <xf numFmtId="0" fontId="58" fillId="84" borderId="166">
      <alignment horizontal="right" vertical="center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9" fontId="60" fillId="0" borderId="167" applyNumberFormat="0" applyFont="0" applyFill="0" applyBorder="0" applyProtection="0">
      <alignment horizontal="left" vertical="center" indent="5"/>
    </xf>
    <xf numFmtId="0" fontId="60" fillId="86" borderId="169">
      <alignment horizontal="left" vertical="center" wrapText="1" indent="2"/>
    </xf>
    <xf numFmtId="4" fontId="58" fillId="86" borderId="168">
      <alignment horizontal="right" vertical="center"/>
    </xf>
    <xf numFmtId="4" fontId="58" fillId="86" borderId="167">
      <alignment horizontal="right" vertical="center"/>
    </xf>
    <xf numFmtId="0" fontId="44" fillId="74" borderId="0" applyNumberFormat="0" applyBorder="0" applyAlignment="0" applyProtection="0"/>
    <xf numFmtId="49" fontId="59" fillId="0" borderId="166" applyNumberFormat="0" applyFill="0" applyBorder="0" applyProtection="0">
      <alignment horizontal="left" vertical="center"/>
    </xf>
    <xf numFmtId="0" fontId="17" fillId="0" borderId="164" applyNumberFormat="0" applyFill="0" applyAlignment="0" applyProtection="0"/>
    <xf numFmtId="0" fontId="68" fillId="43" borderId="163" applyNumberFormat="0" applyAlignment="0" applyProtection="0"/>
    <xf numFmtId="0" fontId="68" fillId="43" borderId="163" applyNumberFormat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78" fillId="93" borderId="144" applyNumberFormat="0" applyAlignment="0" applyProtection="0"/>
    <xf numFmtId="0" fontId="78" fillId="93" borderId="144" applyNumberFormat="0" applyAlignment="0" applyProtection="0"/>
    <xf numFmtId="0" fontId="17" fillId="0" borderId="145" applyNumberFormat="0" applyFill="0" applyAlignment="0" applyProtection="0"/>
    <xf numFmtId="4" fontId="60" fillId="0" borderId="147" applyFill="0" applyBorder="0" applyProtection="0">
      <alignment horizontal="right" vertical="center"/>
    </xf>
    <xf numFmtId="0" fontId="68" fillId="43" borderId="144" applyNumberFormat="0" applyAlignment="0" applyProtection="0"/>
    <xf numFmtId="0" fontId="60" fillId="0" borderId="150">
      <alignment horizontal="left" vertical="center" wrapText="1" indent="2"/>
    </xf>
    <xf numFmtId="49" fontId="60" fillId="0" borderId="147" applyNumberFormat="0" applyFont="0" applyFill="0" applyBorder="0" applyProtection="0">
      <alignment horizontal="left" vertical="center" indent="2"/>
    </xf>
    <xf numFmtId="0" fontId="82" fillId="43" borderId="143" applyNumberFormat="0" applyAlignment="0" applyProtection="0"/>
    <xf numFmtId="0" fontId="60" fillId="0" borderId="150">
      <alignment horizontal="left" vertical="center" wrapText="1" indent="2"/>
    </xf>
    <xf numFmtId="49" fontId="60" fillId="0" borderId="147" applyNumberFormat="0" applyFont="0" applyFill="0" applyBorder="0" applyProtection="0">
      <alignment horizontal="left" vertical="center" indent="2"/>
    </xf>
    <xf numFmtId="0" fontId="58" fillId="84" borderId="147">
      <alignment horizontal="right" vertical="center"/>
    </xf>
    <xf numFmtId="4" fontId="62" fillId="84" borderId="147">
      <alignment horizontal="right" vertical="center"/>
    </xf>
    <xf numFmtId="0" fontId="60" fillId="84" borderId="148">
      <alignment horizontal="left" vertical="center"/>
    </xf>
    <xf numFmtId="49" fontId="60" fillId="0" borderId="148" applyNumberFormat="0" applyFont="0" applyFill="0" applyBorder="0" applyProtection="0">
      <alignment horizontal="left" vertical="center" indent="5"/>
    </xf>
    <xf numFmtId="49" fontId="59" fillId="0" borderId="147" applyNumberFormat="0" applyFill="0" applyBorder="0" applyProtection="0">
      <alignment horizontal="left" vertical="center"/>
    </xf>
    <xf numFmtId="4" fontId="60" fillId="0" borderId="147" applyFill="0" applyBorder="0" applyProtection="0">
      <alignment horizontal="right" vertical="center"/>
    </xf>
    <xf numFmtId="0" fontId="60" fillId="0" borderId="147" applyNumberFormat="0" applyFill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68" fillId="43" borderId="144" applyNumberFormat="0" applyAlignment="0" applyProtection="0"/>
    <xf numFmtId="4" fontId="58" fillId="86" borderId="147">
      <alignment horizontal="right" vertical="center"/>
    </xf>
    <xf numFmtId="0" fontId="68" fillId="43" borderId="163" applyNumberFormat="0" applyAlignment="0" applyProtection="0"/>
    <xf numFmtId="0" fontId="71" fillId="93" borderId="163" applyNumberFormat="0" applyAlignment="0" applyProtection="0"/>
    <xf numFmtId="0" fontId="44" fillId="74" borderId="0" applyNumberFormat="0" applyBorder="0" applyAlignment="0" applyProtection="0"/>
    <xf numFmtId="0" fontId="23" fillId="43" borderId="162" applyNumberFormat="0" applyAlignment="0" applyProtection="0"/>
    <xf numFmtId="0" fontId="85" fillId="0" borderId="164" applyNumberFormat="0" applyFill="0" applyAlignment="0" applyProtection="0"/>
    <xf numFmtId="0" fontId="64" fillId="47" borderId="165" applyNumberFormat="0" applyFont="0" applyAlignment="0" applyProtection="0"/>
    <xf numFmtId="0" fontId="58" fillId="86" borderId="166">
      <alignment horizontal="right" vertical="center"/>
    </xf>
    <xf numFmtId="0" fontId="82" fillId="43" borderId="162" applyNumberFormat="0" applyAlignment="0" applyProtection="0"/>
    <xf numFmtId="0" fontId="67" fillId="43" borderId="163" applyNumberFormat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0" fontId="23" fillId="43" borderId="162" applyNumberFormat="0" applyAlignment="0" applyProtection="0"/>
    <xf numFmtId="0" fontId="85" fillId="0" borderId="145" applyNumberFormat="0" applyFill="0" applyAlignment="0" applyProtection="0"/>
    <xf numFmtId="0" fontId="60" fillId="84" borderId="148">
      <alignment horizontal="left" vertical="center"/>
    </xf>
    <xf numFmtId="0" fontId="17" fillId="0" borderId="145" applyNumberFormat="0" applyFill="0" applyAlignment="0" applyProtection="0"/>
    <xf numFmtId="4" fontId="58" fillId="86" borderId="166">
      <alignment horizontal="right" vertical="center"/>
    </xf>
    <xf numFmtId="0" fontId="8" fillId="47" borderId="165" applyNumberFormat="0" applyFont="0" applyAlignment="0" applyProtection="0"/>
    <xf numFmtId="0" fontId="82" fillId="43" borderId="162" applyNumberFormat="0" applyAlignment="0" applyProtection="0"/>
    <xf numFmtId="0" fontId="58" fillId="86" borderId="166">
      <alignment horizontal="right" vertical="center"/>
    </xf>
    <xf numFmtId="49" fontId="60" fillId="0" borderId="166" applyNumberFormat="0" applyFont="0" applyFill="0" applyBorder="0" applyProtection="0">
      <alignment horizontal="left" vertical="center" indent="2"/>
    </xf>
    <xf numFmtId="0" fontId="68" fillId="43" borderId="163" applyNumberFormat="0" applyAlignment="0" applyProtection="0"/>
    <xf numFmtId="0" fontId="60" fillId="86" borderId="169">
      <alignment horizontal="left" vertical="center" wrapText="1" indent="2"/>
    </xf>
    <xf numFmtId="0" fontId="67" fillId="43" borderId="163" applyNumberFormat="0" applyAlignment="0" applyProtection="0"/>
    <xf numFmtId="4" fontId="58" fillId="84" borderId="166">
      <alignment horizontal="right" vertical="center"/>
    </xf>
    <xf numFmtId="0" fontId="1" fillId="72" borderId="0" applyNumberFormat="0" applyBorder="0" applyAlignment="0" applyProtection="0"/>
    <xf numFmtId="4" fontId="58" fillId="84" borderId="166">
      <alignment horizontal="right" vertical="center"/>
    </xf>
    <xf numFmtId="0" fontId="40" fillId="56" borderId="17" applyNumberFormat="0" applyAlignment="0" applyProtection="0"/>
    <xf numFmtId="0" fontId="8" fillId="47" borderId="165" applyNumberFormat="0" applyFont="0" applyAlignment="0" applyProtection="0"/>
    <xf numFmtId="0" fontId="64" fillId="47" borderId="165" applyNumberFormat="0" applyFont="0" applyAlignment="0" applyProtection="0"/>
    <xf numFmtId="4" fontId="60" fillId="85" borderId="166"/>
    <xf numFmtId="0" fontId="58" fillId="86" borderId="168">
      <alignment horizontal="right" vertical="center"/>
    </xf>
    <xf numFmtId="0" fontId="60" fillId="84" borderId="167">
      <alignment horizontal="left" vertical="center"/>
    </xf>
    <xf numFmtId="4" fontId="58" fillId="86" borderId="167">
      <alignment horizontal="right" vertical="center"/>
    </xf>
    <xf numFmtId="0" fontId="8" fillId="47" borderId="165" applyNumberFormat="0" applyFont="0" applyAlignment="0" applyProtection="0"/>
    <xf numFmtId="0" fontId="1" fillId="69" borderId="0" applyNumberFormat="0" applyBorder="0" applyAlignment="0" applyProtection="0"/>
    <xf numFmtId="0" fontId="58" fillId="86" borderId="167">
      <alignment horizontal="right" vertical="center"/>
    </xf>
    <xf numFmtId="176" fontId="60" fillId="99" borderId="166" applyNumberFormat="0" applyFont="0" applyBorder="0" applyAlignment="0" applyProtection="0">
      <alignment horizontal="right" vertical="center"/>
    </xf>
    <xf numFmtId="0" fontId="60" fillId="85" borderId="166"/>
    <xf numFmtId="0" fontId="78" fillId="93" borderId="163" applyNumberFormat="0" applyAlignment="0" applyProtection="0"/>
    <xf numFmtId="0" fontId="78" fillId="93" borderId="163" applyNumberFormat="0" applyAlignment="0" applyProtection="0"/>
    <xf numFmtId="0" fontId="17" fillId="0" borderId="164" applyNumberFormat="0" applyFill="0" applyAlignment="0" applyProtection="0"/>
    <xf numFmtId="0" fontId="64" fillId="47" borderId="165" applyNumberFormat="0" applyFont="0" applyAlignment="0" applyProtection="0"/>
    <xf numFmtId="0" fontId="60" fillId="0" borderId="169">
      <alignment horizontal="left" vertical="center" wrapText="1" indent="2"/>
    </xf>
    <xf numFmtId="49" fontId="60" fillId="0" borderId="167" applyNumberFormat="0" applyFont="0" applyFill="0" applyBorder="0" applyProtection="0">
      <alignment horizontal="left" vertical="center" indent="5"/>
    </xf>
    <xf numFmtId="0" fontId="60" fillId="0" borderId="166" applyNumberFormat="0" applyFill="0" applyAlignment="0" applyProtection="0"/>
    <xf numFmtId="4" fontId="58" fillId="86" borderId="147">
      <alignment horizontal="right" vertical="center"/>
    </xf>
    <xf numFmtId="4" fontId="58" fillId="86" borderId="148">
      <alignment horizontal="right" vertical="center"/>
    </xf>
    <xf numFmtId="0" fontId="67" fillId="43" borderId="163" applyNumberFormat="0" applyAlignment="0" applyProtection="0"/>
    <xf numFmtId="0" fontId="39" fillId="56" borderId="18" applyNumberFormat="0" applyAlignment="0" applyProtection="0"/>
    <xf numFmtId="179" fontId="131" fillId="47" borderId="151" applyNumberFormat="0" applyFont="0" applyAlignment="0" applyProtection="0"/>
    <xf numFmtId="0" fontId="96" fillId="48" borderId="146" applyNumberFormat="0" applyFont="0" applyAlignment="0" applyProtection="0"/>
    <xf numFmtId="0" fontId="96" fillId="48" borderId="146" applyNumberFormat="0" applyFont="0" applyAlignment="0" applyProtection="0"/>
    <xf numFmtId="179" fontId="131" fillId="47" borderId="151" applyNumberFormat="0" applyFont="0" applyAlignment="0" applyProtection="0"/>
    <xf numFmtId="0" fontId="17" fillId="0" borderId="164" applyNumberFormat="0" applyFill="0" applyAlignment="0" applyProtection="0"/>
    <xf numFmtId="0" fontId="58" fillId="86" borderId="166">
      <alignment horizontal="right" vertical="center"/>
    </xf>
    <xf numFmtId="4" fontId="58" fillId="84" borderId="166">
      <alignment horizontal="right" vertical="center"/>
    </xf>
    <xf numFmtId="4" fontId="62" fillId="84" borderId="166">
      <alignment horizontal="right" vertical="center"/>
    </xf>
    <xf numFmtId="0" fontId="58" fillId="86" borderId="166">
      <alignment horizontal="right" vertical="center"/>
    </xf>
    <xf numFmtId="0" fontId="58" fillId="86" borderId="167">
      <alignment horizontal="right" vertical="center"/>
    </xf>
    <xf numFmtId="4" fontId="58" fillId="86" borderId="168">
      <alignment horizontal="right" vertical="center"/>
    </xf>
    <xf numFmtId="0" fontId="23" fillId="43" borderId="162" applyNumberFormat="0" applyAlignment="0" applyProtection="0"/>
    <xf numFmtId="0" fontId="17" fillId="0" borderId="164" applyNumberFormat="0" applyFill="0" applyAlignment="0" applyProtection="0"/>
    <xf numFmtId="4" fontId="62" fillId="84" borderId="166">
      <alignment horizontal="right" vertical="center"/>
    </xf>
    <xf numFmtId="0" fontId="44" fillId="82" borderId="0" applyNumberFormat="0" applyBorder="0" applyAlignment="0" applyProtection="0"/>
    <xf numFmtId="0" fontId="58" fillId="86" borderId="166">
      <alignment horizontal="right" vertical="center"/>
    </xf>
    <xf numFmtId="0" fontId="1" fillId="72" borderId="0" applyNumberFormat="0" applyBorder="0" applyAlignment="0" applyProtection="0"/>
    <xf numFmtId="0" fontId="17" fillId="0" borderId="164" applyNumberFormat="0" applyFill="0" applyAlignment="0" applyProtection="0"/>
    <xf numFmtId="10" fontId="5" fillId="48" borderId="147" applyNumberFormat="0" applyBorder="0" applyAlignment="0" applyProtection="0"/>
    <xf numFmtId="0" fontId="1" fillId="68" borderId="0" applyNumberFormat="0" applyBorder="0" applyAlignment="0" applyProtection="0"/>
    <xf numFmtId="0" fontId="71" fillId="93" borderId="163" applyNumberFormat="0" applyAlignment="0" applyProtection="0"/>
    <xf numFmtId="0" fontId="58" fillId="86" borderId="149">
      <alignment horizontal="right" vertical="center"/>
    </xf>
    <xf numFmtId="0" fontId="62" fillId="84" borderId="147">
      <alignment horizontal="right" vertical="center"/>
    </xf>
    <xf numFmtId="0" fontId="8" fillId="47" borderId="165" applyNumberFormat="0" applyFont="0" applyAlignment="0" applyProtection="0"/>
    <xf numFmtId="0" fontId="44" fillId="62" borderId="0" applyNumberFormat="0" applyBorder="0" applyAlignment="0" applyProtection="0"/>
    <xf numFmtId="4" fontId="60" fillId="0" borderId="166">
      <alignment horizontal="right" vertical="center"/>
    </xf>
    <xf numFmtId="49" fontId="59" fillId="0" borderId="147" applyNumberFormat="0" applyFill="0" applyBorder="0" applyProtection="0">
      <alignment horizontal="left" vertical="center"/>
    </xf>
    <xf numFmtId="0" fontId="78" fillId="93" borderId="144" applyNumberFormat="0" applyAlignment="0" applyProtection="0"/>
    <xf numFmtId="4" fontId="62" fillId="84" borderId="147">
      <alignment horizontal="right" vertical="center"/>
    </xf>
    <xf numFmtId="49" fontId="59" fillId="0" borderId="147" applyNumberFormat="0" applyFill="0" applyBorder="0" applyProtection="0">
      <alignment horizontal="left" vertical="center"/>
    </xf>
    <xf numFmtId="0" fontId="60" fillId="0" borderId="150">
      <alignment horizontal="left" vertical="center" wrapText="1" indent="2"/>
    </xf>
    <xf numFmtId="4" fontId="58" fillId="86" borderId="149">
      <alignment horizontal="right" vertical="center"/>
    </xf>
    <xf numFmtId="0" fontId="58" fillId="86" borderId="147">
      <alignment horizontal="right" vertical="center"/>
    </xf>
    <xf numFmtId="0" fontId="60" fillId="0" borderId="147" applyNumberFormat="0" applyFill="0" applyAlignment="0" applyProtection="0"/>
    <xf numFmtId="0" fontId="68" fillId="43" borderId="144" applyNumberFormat="0" applyAlignment="0" applyProtection="0"/>
    <xf numFmtId="0" fontId="68" fillId="43" borderId="144" applyNumberFormat="0" applyAlignment="0" applyProtection="0"/>
    <xf numFmtId="0" fontId="78" fillId="93" borderId="144" applyNumberFormat="0" applyAlignment="0" applyProtection="0"/>
    <xf numFmtId="0" fontId="60" fillId="86" borderId="150">
      <alignment horizontal="left" vertical="center" wrapText="1" indent="2"/>
    </xf>
    <xf numFmtId="0" fontId="67" fillId="43" borderId="144" applyNumberFormat="0" applyAlignment="0" applyProtection="0"/>
    <xf numFmtId="4" fontId="60" fillId="0" borderId="147">
      <alignment horizontal="right" vertical="center"/>
    </xf>
    <xf numFmtId="4" fontId="60" fillId="0" borderId="147" applyFill="0" applyBorder="0" applyProtection="0">
      <alignment horizontal="right" vertical="center"/>
    </xf>
    <xf numFmtId="0" fontId="58" fillId="86" borderId="147">
      <alignment horizontal="right" vertical="center"/>
    </xf>
    <xf numFmtId="0" fontId="64" fillId="47" borderId="146" applyNumberFormat="0" applyFont="0" applyAlignment="0" applyProtection="0"/>
    <xf numFmtId="4" fontId="60" fillId="85" borderId="147"/>
    <xf numFmtId="0" fontId="71" fillId="93" borderId="144" applyNumberFormat="0" applyAlignment="0" applyProtection="0"/>
    <xf numFmtId="4" fontId="58" fillId="86" borderId="147">
      <alignment horizontal="right" vertical="center"/>
    </xf>
    <xf numFmtId="0" fontId="68" fillId="43" borderId="144" applyNumberFormat="0" applyAlignment="0" applyProtection="0"/>
    <xf numFmtId="0" fontId="58" fillId="86" borderId="147">
      <alignment horizontal="right" vertical="center"/>
    </xf>
    <xf numFmtId="0" fontId="78" fillId="93" borderId="144" applyNumberFormat="0" applyAlignment="0" applyProtection="0"/>
    <xf numFmtId="4" fontId="58" fillId="86" borderId="148">
      <alignment horizontal="right" vertical="center"/>
    </xf>
    <xf numFmtId="0" fontId="64" fillId="47" borderId="146" applyNumberFormat="0" applyFont="0" applyAlignment="0" applyProtection="0"/>
    <xf numFmtId="0" fontId="82" fillId="43" borderId="143" applyNumberFormat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40" fillId="56" borderId="17" applyNumberFormat="0" applyAlignment="0" applyProtection="0"/>
    <xf numFmtId="0" fontId="78" fillId="93" borderId="144" applyNumberFormat="0" applyAlignment="0" applyProtection="0"/>
    <xf numFmtId="0" fontId="71" fillId="93" borderId="144" applyNumberFormat="0" applyAlignment="0" applyProtection="0"/>
    <xf numFmtId="0" fontId="8" fillId="47" borderId="146" applyNumberFormat="0" applyFont="0" applyAlignment="0" applyProtection="0"/>
    <xf numFmtId="0" fontId="62" fillId="84" borderId="166">
      <alignment horizontal="right" vertical="center"/>
    </xf>
    <xf numFmtId="0" fontId="60" fillId="0" borderId="147" applyNumberFormat="0" applyFill="0" applyAlignment="0" applyProtection="0"/>
    <xf numFmtId="0" fontId="71" fillId="93" borderId="144" applyNumberFormat="0" applyAlignment="0" applyProtection="0"/>
    <xf numFmtId="0" fontId="68" fillId="43" borderId="144" applyNumberFormat="0" applyAlignment="0" applyProtection="0"/>
    <xf numFmtId="0" fontId="60" fillId="0" borderId="147" applyNumberFormat="0" applyFill="0" applyAlignment="0" applyProtection="0"/>
    <xf numFmtId="0" fontId="64" fillId="47" borderId="146" applyNumberFormat="0" applyFont="0" applyAlignment="0" applyProtection="0"/>
    <xf numFmtId="0" fontId="85" fillId="0" borderId="145" applyNumberFormat="0" applyFill="0" applyAlignment="0" applyProtection="0"/>
    <xf numFmtId="0" fontId="60" fillId="85" borderId="147"/>
    <xf numFmtId="4" fontId="58" fillId="84" borderId="147">
      <alignment horizontal="right" vertical="center"/>
    </xf>
    <xf numFmtId="0" fontId="58" fillId="86" borderId="148">
      <alignment horizontal="right" vertical="center"/>
    </xf>
    <xf numFmtId="4" fontId="58" fillId="86" borderId="149">
      <alignment horizontal="right" vertical="center"/>
    </xf>
    <xf numFmtId="0" fontId="58" fillId="86" borderId="147">
      <alignment horizontal="right" vertical="center"/>
    </xf>
    <xf numFmtId="0" fontId="58" fillId="86" borderId="147">
      <alignment horizontal="right" vertical="center"/>
    </xf>
    <xf numFmtId="0" fontId="85" fillId="0" borderId="145" applyNumberFormat="0" applyFill="0" applyAlignment="0" applyProtection="0"/>
    <xf numFmtId="0" fontId="78" fillId="93" borderId="144" applyNumberFormat="0" applyAlignment="0" applyProtection="0"/>
    <xf numFmtId="4" fontId="58" fillId="86" borderId="147">
      <alignment horizontal="right" vertical="center"/>
    </xf>
    <xf numFmtId="0" fontId="67" fillId="43" borderId="144" applyNumberFormat="0" applyAlignment="0" applyProtection="0"/>
    <xf numFmtId="4" fontId="62" fillId="84" borderId="147">
      <alignment horizontal="right" vertical="center"/>
    </xf>
    <xf numFmtId="0" fontId="85" fillId="0" borderId="145" applyNumberFormat="0" applyFill="0" applyAlignment="0" applyProtection="0"/>
    <xf numFmtId="0" fontId="68" fillId="43" borderId="144" applyNumberFormat="0" applyAlignment="0" applyProtection="0"/>
    <xf numFmtId="0" fontId="71" fillId="93" borderId="144" applyNumberFormat="0" applyAlignment="0" applyProtection="0"/>
    <xf numFmtId="0" fontId="85" fillId="0" borderId="145" applyNumberFormat="0" applyFill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71" fillId="93" borderId="144" applyNumberFormat="0" applyAlignment="0" applyProtection="0"/>
    <xf numFmtId="0" fontId="1" fillId="73" borderId="0" applyNumberFormat="0" applyBorder="0" applyAlignment="0" applyProtection="0"/>
    <xf numFmtId="0" fontId="58" fillId="84" borderId="166">
      <alignment horizontal="right" vertical="center"/>
    </xf>
    <xf numFmtId="4" fontId="58" fillId="86" borderId="149">
      <alignment horizontal="right" vertical="center"/>
    </xf>
    <xf numFmtId="0" fontId="60" fillId="0" borderId="166" applyNumberFormat="0" applyFill="0" applyAlignment="0" applyProtection="0"/>
    <xf numFmtId="0" fontId="78" fillId="93" borderId="163" applyNumberFormat="0" applyAlignment="0" applyProtection="0"/>
    <xf numFmtId="4" fontId="58" fillId="86" borderId="166">
      <alignment horizontal="right" vertical="center"/>
    </xf>
    <xf numFmtId="0" fontId="60" fillId="0" borderId="166">
      <alignment horizontal="right" vertical="center"/>
    </xf>
    <xf numFmtId="0" fontId="78" fillId="93" borderId="163" applyNumberFormat="0" applyAlignment="0" applyProtection="0"/>
    <xf numFmtId="0" fontId="58" fillId="86" borderId="167">
      <alignment horizontal="right" vertical="center"/>
    </xf>
    <xf numFmtId="0" fontId="78" fillId="93" borderId="163" applyNumberFormat="0" applyAlignment="0" applyProtection="0"/>
    <xf numFmtId="0" fontId="1" fillId="73" borderId="0" applyNumberFormat="0" applyBorder="0" applyAlignment="0" applyProtection="0"/>
    <xf numFmtId="0" fontId="82" fillId="43" borderId="162" applyNumberFormat="0" applyAlignment="0" applyProtection="0"/>
    <xf numFmtId="49" fontId="59" fillId="0" borderId="147" applyNumberFormat="0" applyFill="0" applyBorder="0" applyProtection="0">
      <alignment horizontal="left" vertical="center"/>
    </xf>
    <xf numFmtId="4" fontId="58" fillId="84" borderId="147">
      <alignment horizontal="right" vertical="center"/>
    </xf>
    <xf numFmtId="49" fontId="60" fillId="0" borderId="148" applyNumberFormat="0" applyFont="0" applyFill="0" applyBorder="0" applyProtection="0">
      <alignment horizontal="left" vertical="center" indent="5"/>
    </xf>
    <xf numFmtId="0" fontId="17" fillId="0" borderId="145" applyNumberFormat="0" applyFill="0" applyAlignment="0" applyProtection="0"/>
    <xf numFmtId="0" fontId="85" fillId="0" borderId="145" applyNumberFormat="0" applyFill="0" applyAlignment="0" applyProtection="0"/>
    <xf numFmtId="4" fontId="58" fillId="84" borderId="147">
      <alignment horizontal="right" vertical="center"/>
    </xf>
    <xf numFmtId="0" fontId="64" fillId="47" borderId="165" applyNumberFormat="0" applyFont="0" applyAlignment="0" applyProtection="0"/>
    <xf numFmtId="4" fontId="58" fillId="86" borderId="168">
      <alignment horizontal="right" vertical="center"/>
    </xf>
    <xf numFmtId="0" fontId="71" fillId="93" borderId="163" applyNumberFormat="0" applyAlignment="0" applyProtection="0"/>
    <xf numFmtId="0" fontId="85" fillId="0" borderId="164" applyNumberFormat="0" applyFill="0" applyAlignment="0" applyProtection="0"/>
    <xf numFmtId="179" fontId="131" fillId="47" borderId="151" applyNumberFormat="0" applyFont="0" applyAlignment="0" applyProtection="0"/>
    <xf numFmtId="179" fontId="131" fillId="47" borderId="151" applyNumberFormat="0" applyFont="0" applyAlignment="0" applyProtection="0"/>
    <xf numFmtId="0" fontId="13" fillId="47" borderId="146" applyNumberFormat="0" applyFont="0" applyAlignment="0" applyProtection="0"/>
    <xf numFmtId="0" fontId="96" fillId="48" borderId="146" applyNumberFormat="0" applyFont="0" applyAlignment="0" applyProtection="0"/>
    <xf numFmtId="0" fontId="67" fillId="43" borderId="163" applyNumberFormat="0" applyAlignment="0" applyProtection="0"/>
    <xf numFmtId="0" fontId="58" fillId="86" borderId="166">
      <alignment horizontal="right" vertical="center"/>
    </xf>
    <xf numFmtId="4" fontId="62" fillId="84" borderId="166">
      <alignment horizontal="right" vertical="center"/>
    </xf>
    <xf numFmtId="0" fontId="62" fillId="84" borderId="166">
      <alignment horizontal="right" vertical="center"/>
    </xf>
    <xf numFmtId="0" fontId="58" fillId="86" borderId="166">
      <alignment horizontal="right" vertical="center"/>
    </xf>
    <xf numFmtId="4" fontId="58" fillId="86" borderId="166">
      <alignment horizontal="right" vertical="center"/>
    </xf>
    <xf numFmtId="4" fontId="58" fillId="86" borderId="167">
      <alignment horizontal="right" vertical="center"/>
    </xf>
    <xf numFmtId="0" fontId="85" fillId="0" borderId="164" applyNumberFormat="0" applyFill="0" applyAlignment="0" applyProtection="0"/>
    <xf numFmtId="4" fontId="60" fillId="0" borderId="166" applyFill="0" applyBorder="0" applyProtection="0">
      <alignment horizontal="right" vertical="center"/>
    </xf>
    <xf numFmtId="176" fontId="60" fillId="99" borderId="166" applyNumberFormat="0" applyFont="0" applyBorder="0" applyAlignment="0" applyProtection="0">
      <alignment horizontal="right" vertical="center"/>
    </xf>
    <xf numFmtId="0" fontId="58" fillId="84" borderId="166">
      <alignment horizontal="right" vertical="center"/>
    </xf>
    <xf numFmtId="49" fontId="60" fillId="0" borderId="166" applyNumberFormat="0" applyFont="0" applyFill="0" applyBorder="0" applyProtection="0">
      <alignment horizontal="left" vertical="center" indent="2"/>
    </xf>
    <xf numFmtId="0" fontId="85" fillId="0" borderId="164" applyNumberFormat="0" applyFill="0" applyAlignment="0" applyProtection="0"/>
    <xf numFmtId="4" fontId="60" fillId="85" borderId="166"/>
    <xf numFmtId="49" fontId="60" fillId="0" borderId="167" applyNumberFormat="0" applyFont="0" applyFill="0" applyBorder="0" applyProtection="0">
      <alignment horizontal="left" vertical="center" indent="5"/>
    </xf>
    <xf numFmtId="0" fontId="17" fillId="0" borderId="145" applyNumberFormat="0" applyFill="0" applyAlignment="0" applyProtection="0"/>
    <xf numFmtId="4" fontId="60" fillId="0" borderId="147" applyFill="0" applyBorder="0" applyProtection="0">
      <alignment horizontal="right" vertical="center"/>
    </xf>
    <xf numFmtId="0" fontId="62" fillId="84" borderId="147">
      <alignment horizontal="right" vertical="center"/>
    </xf>
    <xf numFmtId="0" fontId="64" fillId="47" borderId="165" applyNumberFormat="0" applyFont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0" fontId="1" fillId="69" borderId="0" applyNumberFormat="0" applyBorder="0" applyAlignment="0" applyProtection="0"/>
    <xf numFmtId="4" fontId="58" fillId="86" borderId="166">
      <alignment horizontal="right" vertical="center"/>
    </xf>
    <xf numFmtId="192" fontId="8" fillId="28" borderId="147">
      <alignment horizontal="right"/>
      <protection locked="0"/>
    </xf>
    <xf numFmtId="0" fontId="1" fillId="64" borderId="0" applyNumberFormat="0" applyBorder="0" applyAlignment="0" applyProtection="0"/>
    <xf numFmtId="0" fontId="44" fillId="66" borderId="0" applyNumberFormat="0" applyBorder="0" applyAlignment="0" applyProtection="0"/>
    <xf numFmtId="0" fontId="60" fillId="0" borderId="150">
      <alignment horizontal="left" vertical="center" wrapText="1" indent="2"/>
    </xf>
    <xf numFmtId="0" fontId="1" fillId="80" borderId="0" applyNumberFormat="0" applyBorder="0" applyAlignment="0" applyProtection="0"/>
    <xf numFmtId="4" fontId="60" fillId="85" borderId="147"/>
    <xf numFmtId="0" fontId="60" fillId="86" borderId="150">
      <alignment horizontal="left" vertical="center" wrapText="1" indent="2"/>
    </xf>
    <xf numFmtId="0" fontId="17" fillId="0" borderId="145" applyNumberFormat="0" applyFill="0" applyAlignment="0" applyProtection="0"/>
    <xf numFmtId="0" fontId="60" fillId="0" borderId="147">
      <alignment horizontal="right" vertical="center"/>
    </xf>
    <xf numFmtId="0" fontId="78" fillId="93" borderId="144" applyNumberFormat="0" applyAlignment="0" applyProtection="0"/>
    <xf numFmtId="0" fontId="62" fillId="84" borderId="147">
      <alignment horizontal="right" vertical="center"/>
    </xf>
    <xf numFmtId="0" fontId="58" fillId="86" borderId="147">
      <alignment horizontal="right" vertical="center"/>
    </xf>
    <xf numFmtId="4" fontId="60" fillId="0" borderId="147">
      <alignment horizontal="right" vertical="center"/>
    </xf>
    <xf numFmtId="0" fontId="68" fillId="43" borderId="144" applyNumberFormat="0" applyAlignment="0" applyProtection="0"/>
    <xf numFmtId="4" fontId="58" fillId="86" borderId="148">
      <alignment horizontal="right" vertical="center"/>
    </xf>
    <xf numFmtId="0" fontId="60" fillId="85" borderId="147"/>
    <xf numFmtId="0" fontId="85" fillId="0" borderId="164" applyNumberFormat="0" applyFill="0" applyAlignment="0" applyProtection="0"/>
    <xf numFmtId="49" fontId="59" fillId="0" borderId="166" applyNumberFormat="0" applyFill="0" applyBorder="0" applyProtection="0">
      <alignment horizontal="left" vertical="center"/>
    </xf>
    <xf numFmtId="0" fontId="58" fillId="86" borderId="167">
      <alignment horizontal="right" vertical="center"/>
    </xf>
    <xf numFmtId="0" fontId="1" fillId="68" borderId="0" applyNumberFormat="0" applyBorder="0" applyAlignment="0" applyProtection="0"/>
    <xf numFmtId="0" fontId="23" fillId="43" borderId="143" applyNumberFormat="0" applyAlignment="0" applyProtection="0"/>
    <xf numFmtId="0" fontId="62" fillId="84" borderId="147">
      <alignment horizontal="right" vertical="center"/>
    </xf>
    <xf numFmtId="0" fontId="60" fillId="85" borderId="147"/>
    <xf numFmtId="0" fontId="85" fillId="0" borderId="145" applyNumberFormat="0" applyFill="0" applyAlignment="0" applyProtection="0"/>
    <xf numFmtId="0" fontId="58" fillId="86" borderId="147">
      <alignment horizontal="right" vertical="center"/>
    </xf>
    <xf numFmtId="0" fontId="85" fillId="0" borderId="145" applyNumberFormat="0" applyFill="0" applyAlignment="0" applyProtection="0"/>
    <xf numFmtId="0" fontId="60" fillId="86" borderId="150">
      <alignment horizontal="left" vertical="center" wrapText="1" indent="2"/>
    </xf>
    <xf numFmtId="0" fontId="67" fillId="43" borderId="144" applyNumberFormat="0" applyAlignment="0" applyProtection="0"/>
    <xf numFmtId="0" fontId="23" fillId="43" borderId="143" applyNumberFormat="0" applyAlignment="0" applyProtection="0"/>
    <xf numFmtId="0" fontId="60" fillId="85" borderId="147"/>
    <xf numFmtId="0" fontId="64" fillId="47" borderId="146" applyNumberFormat="0" applyFont="0" applyAlignment="0" applyProtection="0"/>
    <xf numFmtId="0" fontId="60" fillId="0" borderId="150">
      <alignment horizontal="left" vertical="center" wrapText="1" indent="2"/>
    </xf>
    <xf numFmtId="0" fontId="60" fillId="0" borderId="147">
      <alignment horizontal="right" vertical="center"/>
    </xf>
    <xf numFmtId="4" fontId="58" fillId="86" borderId="149">
      <alignment horizontal="right" vertical="center"/>
    </xf>
    <xf numFmtId="0" fontId="60" fillId="86" borderId="150">
      <alignment horizontal="left" vertical="center" wrapText="1" indent="2"/>
    </xf>
    <xf numFmtId="4" fontId="58" fillId="84" borderId="147">
      <alignment horizontal="right" vertical="center"/>
    </xf>
    <xf numFmtId="0" fontId="78" fillId="93" borderId="144" applyNumberFormat="0" applyAlignment="0" applyProtection="0"/>
    <xf numFmtId="4" fontId="58" fillId="86" borderId="147">
      <alignment horizontal="right" vertical="center"/>
    </xf>
    <xf numFmtId="0" fontId="58" fillId="84" borderId="147">
      <alignment horizontal="right" vertical="center"/>
    </xf>
    <xf numFmtId="176" fontId="60" fillId="99" borderId="147" applyNumberFormat="0" applyFont="0" applyBorder="0" applyAlignment="0" applyProtection="0">
      <alignment horizontal="right" vertical="center"/>
    </xf>
    <xf numFmtId="0" fontId="60" fillId="84" borderId="148">
      <alignment horizontal="left" vertical="center"/>
    </xf>
    <xf numFmtId="0" fontId="85" fillId="0" borderId="145" applyNumberFormat="0" applyFill="0" applyAlignment="0" applyProtection="0"/>
    <xf numFmtId="0" fontId="60" fillId="0" borderId="147" applyNumberFormat="0" applyFill="0" applyAlignment="0" applyProtection="0"/>
    <xf numFmtId="0" fontId="17" fillId="0" borderId="145" applyNumberFormat="0" applyFill="0" applyAlignment="0" applyProtection="0"/>
    <xf numFmtId="0" fontId="8" fillId="47" borderId="146" applyNumberFormat="0" applyFont="0" applyAlignment="0" applyProtection="0"/>
    <xf numFmtId="0" fontId="82" fillId="43" borderId="143" applyNumberFormat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4" fontId="60" fillId="0" borderId="147">
      <alignment horizontal="right" vertical="center"/>
    </xf>
    <xf numFmtId="0" fontId="78" fillId="93" borderId="144" applyNumberFormat="0" applyAlignment="0" applyProtection="0"/>
    <xf numFmtId="4" fontId="62" fillId="84" borderId="147">
      <alignment horizontal="right" vertical="center"/>
    </xf>
    <xf numFmtId="0" fontId="58" fillId="86" borderId="147">
      <alignment horizontal="right" vertical="center"/>
    </xf>
    <xf numFmtId="4" fontId="58" fillId="86" borderId="148">
      <alignment horizontal="right" vertical="center"/>
    </xf>
    <xf numFmtId="0" fontId="58" fillId="86" borderId="149">
      <alignment horizontal="right" vertical="center"/>
    </xf>
    <xf numFmtId="4" fontId="58" fillId="86" borderId="147">
      <alignment horizontal="right" vertical="center"/>
    </xf>
    <xf numFmtId="0" fontId="62" fillId="84" borderId="147">
      <alignment horizontal="right" vertical="center"/>
    </xf>
    <xf numFmtId="4" fontId="62" fillId="84" borderId="147">
      <alignment horizontal="right" vertical="center"/>
    </xf>
    <xf numFmtId="0" fontId="58" fillId="84" borderId="147">
      <alignment horizontal="right" vertical="center"/>
    </xf>
    <xf numFmtId="0" fontId="82" fillId="43" borderId="143" applyNumberFormat="0" applyAlignment="0" applyProtection="0"/>
    <xf numFmtId="0" fontId="8" fillId="47" borderId="146" applyNumberFormat="0" applyFont="0" applyAlignment="0" applyProtection="0"/>
    <xf numFmtId="4" fontId="60" fillId="0" borderId="147">
      <alignment horizontal="right" vertical="center"/>
    </xf>
    <xf numFmtId="0" fontId="85" fillId="0" borderId="145" applyNumberFormat="0" applyFill="0" applyAlignment="0" applyProtection="0"/>
    <xf numFmtId="4" fontId="58" fillId="86" borderId="149">
      <alignment horizontal="right" vertical="center"/>
    </xf>
    <xf numFmtId="0" fontId="78" fillId="93" borderId="144" applyNumberFormat="0" applyAlignment="0" applyProtection="0"/>
    <xf numFmtId="0" fontId="60" fillId="84" borderId="148">
      <alignment horizontal="left" vertical="center"/>
    </xf>
    <xf numFmtId="49" fontId="59" fillId="0" borderId="147" applyNumberFormat="0" applyFill="0" applyBorder="0" applyProtection="0">
      <alignment horizontal="left" vertical="center"/>
    </xf>
    <xf numFmtId="4" fontId="58" fillId="84" borderId="147">
      <alignment horizontal="right" vertical="center"/>
    </xf>
    <xf numFmtId="0" fontId="60" fillId="0" borderId="147" applyNumberFormat="0" applyFill="0" applyAlignment="0" applyProtection="0"/>
    <xf numFmtId="0" fontId="60" fillId="0" borderId="147">
      <alignment horizontal="right" vertical="center"/>
    </xf>
    <xf numFmtId="4" fontId="60" fillId="0" borderId="147">
      <alignment horizontal="right" vertical="center"/>
    </xf>
    <xf numFmtId="0" fontId="58" fillId="86" borderId="148">
      <alignment horizontal="right" vertical="center"/>
    </xf>
    <xf numFmtId="0" fontId="71" fillId="93" borderId="144" applyNumberFormat="0" applyAlignment="0" applyProtection="0"/>
    <xf numFmtId="0" fontId="17" fillId="0" borderId="145" applyNumberFormat="0" applyFill="0" applyAlignment="0" applyProtection="0"/>
    <xf numFmtId="0" fontId="58" fillId="86" borderId="147">
      <alignment horizontal="right" vertical="center"/>
    </xf>
    <xf numFmtId="0" fontId="60" fillId="86" borderId="150">
      <alignment horizontal="left" vertical="center" wrapText="1" indent="2"/>
    </xf>
    <xf numFmtId="0" fontId="68" fillId="43" borderId="144" applyNumberFormat="0" applyAlignment="0" applyProtection="0"/>
    <xf numFmtId="0" fontId="23" fillId="43" borderId="143" applyNumberFormat="0" applyAlignment="0" applyProtection="0"/>
    <xf numFmtId="0" fontId="60" fillId="0" borderId="147">
      <alignment horizontal="right" vertical="center"/>
    </xf>
    <xf numFmtId="0" fontId="23" fillId="43" borderId="143" applyNumberFormat="0" applyAlignment="0" applyProtection="0"/>
    <xf numFmtId="4" fontId="60" fillId="0" borderId="147" applyFill="0" applyBorder="0" applyProtection="0">
      <alignment horizontal="right" vertical="center"/>
    </xf>
    <xf numFmtId="0" fontId="68" fillId="43" borderId="144" applyNumberFormat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62" fillId="84" borderId="147">
      <alignment horizontal="right" vertical="center"/>
    </xf>
    <xf numFmtId="0" fontId="58" fillId="84" borderId="147">
      <alignment horizontal="right" vertical="center"/>
    </xf>
    <xf numFmtId="4" fontId="58" fillId="86" borderId="147">
      <alignment horizontal="right" vertical="center"/>
    </xf>
    <xf numFmtId="0" fontId="23" fillId="43" borderId="143" applyNumberFormat="0" applyAlignment="0" applyProtection="0"/>
    <xf numFmtId="0" fontId="1" fillId="69" borderId="0" applyNumberFormat="0" applyBorder="0" applyAlignment="0" applyProtection="0"/>
    <xf numFmtId="0" fontId="64" fillId="47" borderId="146" applyNumberFormat="0" applyFont="0" applyAlignment="0" applyProtection="0"/>
    <xf numFmtId="0" fontId="60" fillId="84" borderId="167">
      <alignment horizontal="left" vertical="center"/>
    </xf>
    <xf numFmtId="0" fontId="44" fillId="62" borderId="0" applyNumberFormat="0" applyBorder="0" applyAlignment="0" applyProtection="0"/>
    <xf numFmtId="0" fontId="23" fillId="43" borderId="162" applyNumberFormat="0" applyAlignment="0" applyProtection="0"/>
    <xf numFmtId="0" fontId="17" fillId="0" borderId="164" applyNumberFormat="0" applyFill="0" applyAlignment="0" applyProtection="0"/>
    <xf numFmtId="49" fontId="59" fillId="0" borderId="147" applyNumberFormat="0" applyFill="0" applyBorder="0" applyProtection="0">
      <alignment horizontal="left" vertical="center"/>
    </xf>
    <xf numFmtId="0" fontId="71" fillId="93" borderId="163" applyNumberFormat="0" applyAlignment="0" applyProtection="0"/>
    <xf numFmtId="0" fontId="71" fillId="93" borderId="144" applyNumberFormat="0" applyAlignment="0" applyProtection="0"/>
    <xf numFmtId="0" fontId="60" fillId="86" borderId="169">
      <alignment horizontal="left" vertical="center" wrapText="1" indent="2"/>
    </xf>
    <xf numFmtId="0" fontId="68" fillId="43" borderId="163" applyNumberFormat="0" applyAlignment="0" applyProtection="0"/>
    <xf numFmtId="0" fontId="85" fillId="0" borderId="164" applyNumberFormat="0" applyFill="0" applyAlignment="0" applyProtection="0"/>
    <xf numFmtId="176" fontId="60" fillId="99" borderId="166" applyNumberFormat="0" applyFont="0" applyBorder="0" applyAlignment="0" applyProtection="0">
      <alignment horizontal="right" vertical="center"/>
    </xf>
    <xf numFmtId="0" fontId="82" fillId="43" borderId="162" applyNumberFormat="0" applyAlignment="0" applyProtection="0"/>
    <xf numFmtId="0" fontId="58" fillId="86" borderId="149">
      <alignment horizontal="right" vertical="center"/>
    </xf>
    <xf numFmtId="4" fontId="58" fillId="86" borderId="167">
      <alignment horizontal="right" vertical="center"/>
    </xf>
    <xf numFmtId="0" fontId="58" fillId="86" borderId="147">
      <alignment horizontal="right" vertical="center"/>
    </xf>
    <xf numFmtId="0" fontId="68" fillId="43" borderId="163" applyNumberFormat="0" applyAlignment="0" applyProtection="0"/>
    <xf numFmtId="4" fontId="60" fillId="0" borderId="166">
      <alignment horizontal="right" vertical="center"/>
    </xf>
    <xf numFmtId="0" fontId="78" fillId="93" borderId="163" applyNumberFormat="0" applyAlignment="0" applyProtection="0"/>
    <xf numFmtId="0" fontId="68" fillId="43" borderId="163" applyNumberFormat="0" applyAlignment="0" applyProtection="0"/>
    <xf numFmtId="0" fontId="23" fillId="43" borderId="143" applyNumberFormat="0" applyAlignment="0" applyProtection="0"/>
    <xf numFmtId="0" fontId="58" fillId="86" borderId="167">
      <alignment horizontal="right" vertical="center"/>
    </xf>
    <xf numFmtId="0" fontId="60" fillId="84" borderId="148">
      <alignment horizontal="left" vertical="center"/>
    </xf>
    <xf numFmtId="0" fontId="30" fillId="0" borderId="0" applyNumberFormat="0" applyFill="0" applyBorder="0" applyAlignment="0" applyProtection="0"/>
    <xf numFmtId="0" fontId="58" fillId="86" borderId="148">
      <alignment horizontal="right" vertical="center"/>
    </xf>
    <xf numFmtId="4" fontId="58" fillId="86" borderId="149">
      <alignment horizontal="right" vertical="center"/>
    </xf>
    <xf numFmtId="4" fontId="58" fillId="84" borderId="166">
      <alignment horizontal="right" vertical="center"/>
    </xf>
    <xf numFmtId="49" fontId="59" fillId="0" borderId="166" applyNumberFormat="0" applyFill="0" applyBorder="0" applyProtection="0">
      <alignment horizontal="left" vertical="center"/>
    </xf>
    <xf numFmtId="0" fontId="68" fillId="43" borderId="163" applyNumberFormat="0" applyAlignment="0" applyProtection="0"/>
    <xf numFmtId="0" fontId="1" fillId="73" borderId="0" applyNumberFormat="0" applyBorder="0" applyAlignment="0" applyProtection="0"/>
    <xf numFmtId="0" fontId="58" fillId="84" borderId="166">
      <alignment horizontal="right" vertical="center"/>
    </xf>
    <xf numFmtId="0" fontId="60" fillId="0" borderId="147" applyNumberFormat="0" applyFill="0" applyAlignment="0" applyProtection="0"/>
    <xf numFmtId="4" fontId="58" fillId="86" borderId="168">
      <alignment horizontal="right" vertical="center"/>
    </xf>
    <xf numFmtId="0" fontId="78" fillId="93" borderId="163" applyNumberFormat="0" applyAlignment="0" applyProtection="0"/>
    <xf numFmtId="0" fontId="78" fillId="93" borderId="163" applyNumberFormat="0" applyAlignment="0" applyProtection="0"/>
    <xf numFmtId="0" fontId="58" fillId="86" borderId="148">
      <alignment horizontal="right" vertical="center"/>
    </xf>
    <xf numFmtId="0" fontId="68" fillId="43" borderId="144" applyNumberFormat="0" applyAlignment="0" applyProtection="0"/>
    <xf numFmtId="0" fontId="30" fillId="0" borderId="0" applyNumberFormat="0" applyFill="0" applyBorder="0" applyAlignment="0" applyProtection="0"/>
    <xf numFmtId="4" fontId="58" fillId="86" borderId="168">
      <alignment horizontal="right" vertical="center"/>
    </xf>
    <xf numFmtId="0" fontId="60" fillId="0" borderId="147" applyNumberFormat="0" applyFill="0" applyAlignment="0" applyProtection="0"/>
    <xf numFmtId="0" fontId="62" fillId="84" borderId="166">
      <alignment horizontal="right" vertical="center"/>
    </xf>
    <xf numFmtId="0" fontId="1" fillId="60" borderId="0" applyNumberFormat="0" applyBorder="0" applyAlignment="0" applyProtection="0"/>
    <xf numFmtId="0" fontId="1" fillId="73" borderId="0" applyNumberFormat="0" applyBorder="0" applyAlignment="0" applyProtection="0"/>
    <xf numFmtId="0" fontId="68" fillId="43" borderId="144" applyNumberFormat="0" applyAlignment="0" applyProtection="0"/>
    <xf numFmtId="0" fontId="60" fillId="0" borderId="166">
      <alignment horizontal="right" vertical="center"/>
    </xf>
    <xf numFmtId="0" fontId="60" fillId="85" borderId="147"/>
    <xf numFmtId="0" fontId="60" fillId="84" borderId="148">
      <alignment horizontal="left" vertical="center"/>
    </xf>
    <xf numFmtId="0" fontId="1" fillId="81" borderId="0" applyNumberFormat="0" applyBorder="0" applyAlignment="0" applyProtection="0"/>
    <xf numFmtId="0" fontId="62" fillId="84" borderId="166">
      <alignment horizontal="right" vertical="center"/>
    </xf>
    <xf numFmtId="4" fontId="58" fillId="86" borderId="168">
      <alignment horizontal="right" vertical="center"/>
    </xf>
    <xf numFmtId="0" fontId="17" fillId="0" borderId="164" applyNumberFormat="0" applyFill="0" applyAlignment="0" applyProtection="0"/>
    <xf numFmtId="4" fontId="60" fillId="0" borderId="166" applyFill="0" applyBorder="0" applyProtection="0">
      <alignment horizontal="right" vertical="center"/>
    </xf>
    <xf numFmtId="4" fontId="58" fillId="84" borderId="147">
      <alignment horizontal="right" vertical="center"/>
    </xf>
    <xf numFmtId="0" fontId="68" fillId="43" borderId="163" applyNumberFormat="0" applyAlignment="0" applyProtection="0"/>
    <xf numFmtId="0" fontId="58" fillId="86" borderId="147">
      <alignment horizontal="right" vertical="center"/>
    </xf>
    <xf numFmtId="0" fontId="78" fillId="93" borderId="163" applyNumberFormat="0" applyAlignment="0" applyProtection="0"/>
    <xf numFmtId="0" fontId="60" fillId="0" borderId="150">
      <alignment horizontal="left" vertical="center" wrapText="1" indent="2"/>
    </xf>
    <xf numFmtId="0" fontId="82" fillId="43" borderId="143" applyNumberFormat="0" applyAlignment="0" applyProtection="0"/>
    <xf numFmtId="0" fontId="58" fillId="86" borderId="147">
      <alignment horizontal="right" vertical="center"/>
    </xf>
    <xf numFmtId="4" fontId="60" fillId="0" borderId="166">
      <alignment horizontal="right" vertical="center"/>
    </xf>
    <xf numFmtId="0" fontId="1" fillId="68" borderId="0" applyNumberFormat="0" applyBorder="0" applyAlignment="0" applyProtection="0"/>
    <xf numFmtId="0" fontId="85" fillId="0" borderId="164" applyNumberFormat="0" applyFill="0" applyAlignment="0" applyProtection="0"/>
    <xf numFmtId="4" fontId="58" fillId="86" borderId="166">
      <alignment horizontal="right" vertical="center"/>
    </xf>
    <xf numFmtId="0" fontId="1" fillId="65" borderId="0" applyNumberFormat="0" applyBorder="0" applyAlignment="0" applyProtection="0"/>
    <xf numFmtId="0" fontId="78" fillId="93" borderId="163" applyNumberFormat="0" applyAlignment="0" applyProtection="0"/>
    <xf numFmtId="0" fontId="60" fillId="84" borderId="167">
      <alignment horizontal="left" vertical="center"/>
    </xf>
    <xf numFmtId="4" fontId="58" fillId="84" borderId="166">
      <alignment horizontal="right" vertical="center"/>
    </xf>
    <xf numFmtId="0" fontId="58" fillId="86" borderId="167">
      <alignment horizontal="right" vertical="center"/>
    </xf>
    <xf numFmtId="0" fontId="68" fillId="43" borderId="163" applyNumberFormat="0" applyAlignment="0" applyProtection="0"/>
    <xf numFmtId="0" fontId="67" fillId="43" borderId="144" applyNumberFormat="0" applyAlignment="0" applyProtection="0"/>
    <xf numFmtId="4" fontId="60" fillId="85" borderId="147"/>
    <xf numFmtId="4" fontId="58" fillId="86" borderId="168">
      <alignment horizontal="right" vertical="center"/>
    </xf>
    <xf numFmtId="0" fontId="60" fillId="0" borderId="166">
      <alignment horizontal="right" vertical="center"/>
    </xf>
    <xf numFmtId="0" fontId="2" fillId="0" borderId="22" applyNumberFormat="0" applyFill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4" fontId="62" fillId="84" borderId="166">
      <alignment horizontal="right" vertical="center"/>
    </xf>
    <xf numFmtId="0" fontId="60" fillId="0" borderId="150">
      <alignment horizontal="left" vertical="center" wrapText="1" indent="2"/>
    </xf>
    <xf numFmtId="0" fontId="60" fillId="86" borderId="169">
      <alignment horizontal="left" vertical="center" wrapText="1" indent="2"/>
    </xf>
    <xf numFmtId="0" fontId="1" fillId="60" borderId="0" applyNumberFormat="0" applyBorder="0" applyAlignment="0" applyProtection="0"/>
    <xf numFmtId="0" fontId="44" fillId="74" borderId="0" applyNumberFormat="0" applyBorder="0" applyAlignment="0" applyProtection="0"/>
    <xf numFmtId="0" fontId="64" fillId="47" borderId="165" applyNumberFormat="0" applyFont="0" applyAlignment="0" applyProtection="0"/>
    <xf numFmtId="0" fontId="44" fillId="70" borderId="0" applyNumberFormat="0" applyBorder="0" applyAlignment="0" applyProtection="0"/>
    <xf numFmtId="0" fontId="58" fillId="84" borderId="166">
      <alignment horizontal="right" vertical="center"/>
    </xf>
    <xf numFmtId="0" fontId="58" fillId="86" borderId="168">
      <alignment horizontal="right" vertical="center"/>
    </xf>
    <xf numFmtId="4" fontId="58" fillId="86" borderId="166">
      <alignment horizontal="right" vertical="center"/>
    </xf>
    <xf numFmtId="0" fontId="17" fillId="0" borderId="145" applyNumberFormat="0" applyFill="0" applyAlignment="0" applyProtection="0"/>
    <xf numFmtId="0" fontId="67" fillId="43" borderId="144" applyNumberFormat="0" applyAlignment="0" applyProtection="0"/>
    <xf numFmtId="0" fontId="43" fillId="0" borderId="0" applyNumberFormat="0" applyFill="0" applyBorder="0" applyAlignment="0" applyProtection="0"/>
    <xf numFmtId="4" fontId="60" fillId="0" borderId="147" applyFill="0" applyBorder="0" applyProtection="0">
      <alignment horizontal="right" vertical="center"/>
    </xf>
    <xf numFmtId="49" fontId="60" fillId="0" borderId="166" applyNumberFormat="0" applyFont="0" applyFill="0" applyBorder="0" applyProtection="0">
      <alignment horizontal="left" vertical="center" indent="2"/>
    </xf>
    <xf numFmtId="0" fontId="1" fillId="61" borderId="0" applyNumberFormat="0" applyBorder="0" applyAlignment="0" applyProtection="0"/>
    <xf numFmtId="0" fontId="58" fillId="86" borderId="168">
      <alignment horizontal="right" vertical="center"/>
    </xf>
    <xf numFmtId="0" fontId="58" fillId="86" borderId="166">
      <alignment horizontal="right" vertical="center"/>
    </xf>
    <xf numFmtId="4" fontId="58" fillId="86" borderId="166">
      <alignment horizontal="right" vertical="center"/>
    </xf>
    <xf numFmtId="4" fontId="60" fillId="0" borderId="166" applyFill="0" applyBorder="0" applyProtection="0">
      <alignment horizontal="right" vertical="center"/>
    </xf>
    <xf numFmtId="0" fontId="60" fillId="85" borderId="166"/>
    <xf numFmtId="0" fontId="1" fillId="61" borderId="0" applyNumberFormat="0" applyBorder="0" applyAlignment="0" applyProtection="0"/>
    <xf numFmtId="4" fontId="58" fillId="86" borderId="166">
      <alignment horizontal="right" vertical="center"/>
    </xf>
    <xf numFmtId="0" fontId="85" fillId="0" borderId="164" applyNumberFormat="0" applyFill="0" applyAlignment="0" applyProtection="0"/>
    <xf numFmtId="4" fontId="60" fillId="85" borderId="147"/>
    <xf numFmtId="0" fontId="64" fillId="47" borderId="146" applyNumberFormat="0" applyFont="0" applyAlignment="0" applyProtection="0"/>
    <xf numFmtId="0" fontId="58" fillId="86" borderId="147">
      <alignment horizontal="right" vertical="center"/>
    </xf>
    <xf numFmtId="0" fontId="58" fillId="86" borderId="166">
      <alignment horizontal="right" vertical="center"/>
    </xf>
    <xf numFmtId="0" fontId="71" fillId="93" borderId="163" applyNumberFormat="0" applyAlignment="0" applyProtection="0"/>
    <xf numFmtId="0" fontId="23" fillId="43" borderId="162" applyNumberFormat="0" applyAlignment="0" applyProtection="0"/>
    <xf numFmtId="0" fontId="60" fillId="84" borderId="167">
      <alignment horizontal="left" vertical="center"/>
    </xf>
    <xf numFmtId="0" fontId="99" fillId="83" borderId="144" applyNumberFormat="0" applyAlignment="0" applyProtection="0"/>
    <xf numFmtId="0" fontId="1" fillId="61" borderId="0" applyNumberFormat="0" applyBorder="0" applyAlignment="0" applyProtection="0"/>
    <xf numFmtId="0" fontId="60" fillId="86" borderId="169">
      <alignment horizontal="left" vertical="center" wrapText="1" indent="2"/>
    </xf>
    <xf numFmtId="4" fontId="58" fillId="84" borderId="166">
      <alignment horizontal="right" vertical="center"/>
    </xf>
    <xf numFmtId="0" fontId="78" fillId="93" borderId="144" applyNumberFormat="0" applyAlignment="0" applyProtection="0"/>
    <xf numFmtId="0" fontId="17" fillId="0" borderId="164" applyNumberFormat="0" applyFill="0" applyAlignment="0" applyProtection="0"/>
    <xf numFmtId="0" fontId="85" fillId="0" borderId="145" applyNumberFormat="0" applyFill="0" applyAlignment="0" applyProtection="0"/>
    <xf numFmtId="0" fontId="60" fillId="86" borderId="169">
      <alignment horizontal="left" vertical="center" wrapText="1" indent="2"/>
    </xf>
    <xf numFmtId="0" fontId="82" fillId="43" borderId="162" applyNumberFormat="0" applyAlignment="0" applyProtection="0"/>
    <xf numFmtId="0" fontId="67" fillId="43" borderId="163" applyNumberFormat="0" applyAlignment="0" applyProtection="0"/>
    <xf numFmtId="0" fontId="60" fillId="0" borderId="169">
      <alignment horizontal="left" vertical="center" wrapText="1" indent="2"/>
    </xf>
    <xf numFmtId="0" fontId="85" fillId="0" borderId="164" applyNumberFormat="0" applyFill="0" applyAlignment="0" applyProtection="0"/>
    <xf numFmtId="0" fontId="71" fillId="93" borderId="144" applyNumberFormat="0" applyAlignment="0" applyProtection="0"/>
    <xf numFmtId="0" fontId="58" fillId="86" borderId="167">
      <alignment horizontal="right" vertical="center"/>
    </xf>
    <xf numFmtId="0" fontId="85" fillId="0" borderId="145" applyNumberFormat="0" applyFill="0" applyAlignment="0" applyProtection="0"/>
    <xf numFmtId="0" fontId="82" fillId="43" borderId="162" applyNumberFormat="0" applyAlignment="0" applyProtection="0"/>
    <xf numFmtId="4" fontId="102" fillId="0" borderId="141" applyNumberFormat="0" applyFont="0" applyFill="0" applyAlignment="0" applyProtection="0"/>
    <xf numFmtId="0" fontId="116" fillId="86" borderId="163" applyNumberFormat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4" fontId="60" fillId="0" borderId="166">
      <alignment horizontal="right" vertical="center"/>
    </xf>
    <xf numFmtId="4" fontId="60" fillId="0" borderId="166" applyFill="0" applyBorder="0" applyProtection="0">
      <alignment horizontal="right" vertical="center"/>
    </xf>
    <xf numFmtId="0" fontId="67" fillId="43" borderId="163" applyNumberFormat="0" applyAlignment="0" applyProtection="0"/>
    <xf numFmtId="0" fontId="78" fillId="93" borderId="144" applyNumberFormat="0" applyAlignment="0" applyProtection="0"/>
    <xf numFmtId="0" fontId="23" fillId="43" borderId="162" applyNumberFormat="0" applyAlignment="0" applyProtection="0"/>
    <xf numFmtId="0" fontId="60" fillId="0" borderId="150">
      <alignment horizontal="left" vertical="center" wrapText="1" indent="2"/>
    </xf>
    <xf numFmtId="0" fontId="43" fillId="0" borderId="0" applyNumberFormat="0" applyFill="0" applyBorder="0" applyAlignment="0" applyProtection="0"/>
    <xf numFmtId="0" fontId="67" fillId="43" borderId="144" applyNumberFormat="0" applyAlignment="0" applyProtection="0"/>
    <xf numFmtId="0" fontId="60" fillId="0" borderId="147">
      <alignment horizontal="right" vertical="center"/>
    </xf>
    <xf numFmtId="4" fontId="58" fillId="84" borderId="166">
      <alignment horizontal="right" vertical="center"/>
    </xf>
    <xf numFmtId="0" fontId="68" fillId="43" borderId="163" applyNumberFormat="0" applyAlignment="0" applyProtection="0"/>
    <xf numFmtId="0" fontId="78" fillId="93" borderId="144" applyNumberFormat="0" applyAlignment="0" applyProtection="0"/>
    <xf numFmtId="0" fontId="1" fillId="72" borderId="0" applyNumberFormat="0" applyBorder="0" applyAlignment="0" applyProtection="0"/>
    <xf numFmtId="0" fontId="78" fillId="93" borderId="163" applyNumberFormat="0" applyAlignment="0" applyProtection="0"/>
    <xf numFmtId="0" fontId="82" fillId="43" borderId="143" applyNumberFormat="0" applyAlignment="0" applyProtection="0"/>
    <xf numFmtId="0" fontId="43" fillId="0" borderId="0" applyNumberFormat="0" applyFill="0" applyBorder="0" applyAlignment="0" applyProtection="0"/>
    <xf numFmtId="0" fontId="68" fillId="43" borderId="163" applyNumberFormat="0" applyAlignment="0" applyProtection="0"/>
    <xf numFmtId="4" fontId="58" fillId="86" borderId="147">
      <alignment horizontal="right" vertical="center"/>
    </xf>
    <xf numFmtId="0" fontId="71" fillId="93" borderId="144" applyNumberFormat="0" applyAlignment="0" applyProtection="0"/>
    <xf numFmtId="4" fontId="60" fillId="85" borderId="166"/>
    <xf numFmtId="4" fontId="58" fillId="86" borderId="166">
      <alignment horizontal="right" vertical="center"/>
    </xf>
    <xf numFmtId="4" fontId="60" fillId="0" borderId="147">
      <alignment horizontal="right" vertical="center"/>
    </xf>
    <xf numFmtId="0" fontId="78" fillId="93" borderId="163" applyNumberFormat="0" applyAlignment="0" applyProtection="0"/>
    <xf numFmtId="0" fontId="44" fillId="62" borderId="0" applyNumberFormat="0" applyBorder="0" applyAlignment="0" applyProtection="0"/>
    <xf numFmtId="0" fontId="1" fillId="60" borderId="0" applyNumberFormat="0" applyBorder="0" applyAlignment="0" applyProtection="0"/>
    <xf numFmtId="0" fontId="68" fillId="43" borderId="144" applyNumberFormat="0" applyAlignment="0" applyProtection="0"/>
    <xf numFmtId="0" fontId="78" fillId="93" borderId="163" applyNumberFormat="0" applyAlignment="0" applyProtection="0"/>
    <xf numFmtId="0" fontId="23" fillId="43" borderId="143" applyNumberFormat="0" applyAlignment="0" applyProtection="0"/>
    <xf numFmtId="0" fontId="85" fillId="0" borderId="145" applyNumberFormat="0" applyFill="0" applyAlignment="0" applyProtection="0"/>
    <xf numFmtId="0" fontId="58" fillId="86" borderId="166">
      <alignment horizontal="right" vertical="center"/>
    </xf>
    <xf numFmtId="0" fontId="58" fillId="86" borderId="168">
      <alignment horizontal="right" vertical="center"/>
    </xf>
    <xf numFmtId="0" fontId="1" fillId="77" borderId="0" applyNumberFormat="0" applyBorder="0" applyAlignment="0" applyProtection="0"/>
    <xf numFmtId="0" fontId="64" fillId="47" borderId="165" applyNumberFormat="0" applyFont="0" applyAlignment="0" applyProtection="0"/>
    <xf numFmtId="0" fontId="58" fillId="84" borderId="147">
      <alignment horizontal="right" vertical="center"/>
    </xf>
    <xf numFmtId="4" fontId="58" fillId="86" borderId="167">
      <alignment horizontal="right" vertical="center"/>
    </xf>
    <xf numFmtId="0" fontId="71" fillId="93" borderId="163" applyNumberFormat="0" applyAlignment="0" applyProtection="0"/>
    <xf numFmtId="0" fontId="23" fillId="43" borderId="162" applyNumberFormat="0" applyAlignment="0" applyProtection="0"/>
    <xf numFmtId="0" fontId="64" fillId="47" borderId="146" applyNumberFormat="0" applyFont="0" applyAlignment="0" applyProtection="0"/>
    <xf numFmtId="0" fontId="8" fillId="47" borderId="146" applyNumberFormat="0" applyFont="0" applyAlignment="0" applyProtection="0"/>
    <xf numFmtId="0" fontId="85" fillId="0" borderId="145" applyNumberFormat="0" applyFill="0" applyAlignment="0" applyProtection="0"/>
    <xf numFmtId="0" fontId="58" fillId="84" borderId="166">
      <alignment horizontal="right" vertical="center"/>
    </xf>
    <xf numFmtId="0" fontId="44" fillId="66" borderId="0" applyNumberFormat="0" applyBorder="0" applyAlignment="0" applyProtection="0"/>
    <xf numFmtId="0" fontId="64" fillId="47" borderId="165" applyNumberFormat="0" applyFont="0" applyAlignment="0" applyProtection="0"/>
    <xf numFmtId="0" fontId="71" fillId="93" borderId="163" applyNumberFormat="0" applyAlignment="0" applyProtection="0"/>
    <xf numFmtId="0" fontId="68" fillId="43" borderId="163" applyNumberFormat="0" applyAlignment="0" applyProtection="0"/>
    <xf numFmtId="0" fontId="64" fillId="47" borderId="165" applyNumberFormat="0" applyFont="0" applyAlignment="0" applyProtection="0"/>
    <xf numFmtId="176" fontId="60" fillId="99" borderId="166" applyNumberFormat="0" applyFont="0" applyBorder="0" applyAlignment="0" applyProtection="0">
      <alignment horizontal="right" vertical="center"/>
    </xf>
    <xf numFmtId="0" fontId="17" fillId="0" borderId="164" applyNumberFormat="0" applyFill="0" applyAlignment="0" applyProtection="0"/>
    <xf numFmtId="4" fontId="60" fillId="85" borderId="166"/>
    <xf numFmtId="4" fontId="58" fillId="86" borderId="168">
      <alignment horizontal="right" vertical="center"/>
    </xf>
    <xf numFmtId="0" fontId="23" fillId="43" borderId="143" applyNumberFormat="0" applyAlignment="0" applyProtection="0"/>
    <xf numFmtId="0" fontId="60" fillId="85" borderId="147"/>
    <xf numFmtId="0" fontId="60" fillId="0" borderId="166">
      <alignment horizontal="right" vertical="center"/>
    </xf>
    <xf numFmtId="3" fontId="133" fillId="28" borderId="147">
      <alignment horizontal="center"/>
      <protection locked="0"/>
    </xf>
    <xf numFmtId="176" fontId="60" fillId="99" borderId="166" applyNumberFormat="0" applyFont="0" applyBorder="0" applyAlignment="0" applyProtection="0">
      <alignment horizontal="right" vertical="center"/>
    </xf>
    <xf numFmtId="0" fontId="64" fillId="47" borderId="165" applyNumberFormat="0" applyFont="0" applyAlignment="0" applyProtection="0"/>
    <xf numFmtId="0" fontId="1" fillId="81" borderId="0" applyNumberFormat="0" applyBorder="0" applyAlignment="0" applyProtection="0"/>
    <xf numFmtId="4" fontId="62" fillId="84" borderId="166">
      <alignment horizontal="right" vertical="center"/>
    </xf>
    <xf numFmtId="0" fontId="58" fillId="86" borderId="166">
      <alignment horizontal="right" vertical="center"/>
    </xf>
    <xf numFmtId="0" fontId="1" fillId="80" borderId="0" applyNumberFormat="0" applyBorder="0" applyAlignment="0" applyProtection="0"/>
    <xf numFmtId="49" fontId="59" fillId="0" borderId="147" applyNumberFormat="0" applyFill="0" applyBorder="0" applyProtection="0">
      <alignment horizontal="left" vertical="center"/>
    </xf>
    <xf numFmtId="0" fontId="60" fillId="86" borderId="169">
      <alignment horizontal="left" vertical="center" wrapText="1" indent="2"/>
    </xf>
    <xf numFmtId="0" fontId="1" fillId="64" borderId="0" applyNumberFormat="0" applyBorder="0" applyAlignment="0" applyProtection="0"/>
    <xf numFmtId="0" fontId="78" fillId="93" borderId="163" applyNumberFormat="0" applyAlignment="0" applyProtection="0"/>
    <xf numFmtId="0" fontId="1" fillId="72" borderId="0" applyNumberFormat="0" applyBorder="0" applyAlignment="0" applyProtection="0"/>
    <xf numFmtId="0" fontId="58" fillId="86" borderId="166">
      <alignment horizontal="right" vertical="center"/>
    </xf>
    <xf numFmtId="0" fontId="78" fillId="93" borderId="144" applyNumberFormat="0" applyAlignment="0" applyProtection="0"/>
    <xf numFmtId="0" fontId="71" fillId="93" borderId="144" applyNumberFormat="0" applyAlignment="0" applyProtection="0"/>
    <xf numFmtId="0" fontId="39" fillId="56" borderId="18" applyNumberFormat="0" applyAlignment="0" applyProtection="0"/>
    <xf numFmtId="0" fontId="64" fillId="47" borderId="165" applyNumberFormat="0" applyFont="0" applyAlignment="0" applyProtection="0"/>
    <xf numFmtId="0" fontId="40" fillId="56" borderId="17" applyNumberFormat="0" applyAlignment="0" applyProtection="0"/>
    <xf numFmtId="4" fontId="60" fillId="85" borderId="147"/>
    <xf numFmtId="0" fontId="2" fillId="0" borderId="22" applyNumberFormat="0" applyFill="0" applyAlignment="0" applyProtection="0"/>
    <xf numFmtId="0" fontId="44" fillId="66" borderId="0" applyNumberFormat="0" applyBorder="0" applyAlignment="0" applyProtection="0"/>
    <xf numFmtId="0" fontId="1" fillId="80" borderId="0" applyNumberFormat="0" applyBorder="0" applyAlignment="0" applyProtection="0"/>
    <xf numFmtId="0" fontId="82" fillId="43" borderId="162" applyNumberFormat="0" applyAlignment="0" applyProtection="0"/>
    <xf numFmtId="4" fontId="58" fillId="86" borderId="147">
      <alignment horizontal="right" vertical="center"/>
    </xf>
    <xf numFmtId="0" fontId="62" fillId="84" borderId="166">
      <alignment horizontal="right" vertical="center"/>
    </xf>
    <xf numFmtId="49" fontId="59" fillId="0" borderId="166" applyNumberFormat="0" applyFill="0" applyBorder="0" applyProtection="0">
      <alignment horizontal="left" vertical="center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4" fontId="62" fillId="84" borderId="166">
      <alignment horizontal="right" vertical="center"/>
    </xf>
    <xf numFmtId="0" fontId="78" fillId="93" borderId="163" applyNumberFormat="0" applyAlignment="0" applyProtection="0"/>
    <xf numFmtId="0" fontId="68" fillId="43" borderId="163" applyNumberFormat="0" applyAlignment="0" applyProtection="0"/>
    <xf numFmtId="49" fontId="59" fillId="0" borderId="147" applyNumberFormat="0" applyFill="0" applyBorder="0" applyProtection="0">
      <alignment horizontal="left" vertical="center"/>
    </xf>
    <xf numFmtId="0" fontId="60" fillId="84" borderId="167">
      <alignment horizontal="left" vertical="center"/>
    </xf>
    <xf numFmtId="0" fontId="60" fillId="0" borderId="169">
      <alignment horizontal="left" vertical="center" wrapText="1" indent="2"/>
    </xf>
    <xf numFmtId="176" fontId="60" fillId="99" borderId="166" applyNumberFormat="0" applyFont="0" applyBorder="0" applyAlignment="0" applyProtection="0">
      <alignment horizontal="right" vertical="center"/>
    </xf>
    <xf numFmtId="4" fontId="58" fillId="86" borderId="166">
      <alignment horizontal="right" vertical="center"/>
    </xf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4" fillId="47" borderId="146" applyNumberFormat="0" applyFont="0" applyAlignment="0" applyProtection="0"/>
    <xf numFmtId="0" fontId="2" fillId="0" borderId="22" applyNumberFormat="0" applyFill="0" applyAlignment="0" applyProtection="0"/>
    <xf numFmtId="0" fontId="23" fillId="43" borderId="162" applyNumberFormat="0" applyAlignment="0" applyProtection="0"/>
    <xf numFmtId="0" fontId="43" fillId="0" borderId="0" applyNumberFormat="0" applyFill="0" applyBorder="0" applyAlignment="0" applyProtection="0"/>
    <xf numFmtId="4" fontId="60" fillId="85" borderId="166"/>
    <xf numFmtId="0" fontId="78" fillId="93" borderId="144" applyNumberFormat="0" applyAlignment="0" applyProtection="0"/>
    <xf numFmtId="0" fontId="1" fillId="72" borderId="0" applyNumberFormat="0" applyBorder="0" applyAlignment="0" applyProtection="0"/>
    <xf numFmtId="4" fontId="58" fillId="86" borderId="149">
      <alignment horizontal="right" vertical="center"/>
    </xf>
    <xf numFmtId="0" fontId="64" fillId="47" borderId="146" applyNumberFormat="0" applyFont="0" applyAlignment="0" applyProtection="0"/>
    <xf numFmtId="0" fontId="82" fillId="43" borderId="143" applyNumberFormat="0" applyAlignment="0" applyProtection="0"/>
    <xf numFmtId="0" fontId="60" fillId="86" borderId="169">
      <alignment horizontal="left" vertical="center" wrapText="1" indent="2"/>
    </xf>
    <xf numFmtId="0" fontId="68" fillId="43" borderId="144" applyNumberFormat="0" applyAlignment="0" applyProtection="0"/>
    <xf numFmtId="49" fontId="59" fillId="0" borderId="166" applyNumberFormat="0" applyFill="0" applyBorder="0" applyProtection="0">
      <alignment horizontal="left" vertical="center"/>
    </xf>
    <xf numFmtId="0" fontId="1" fillId="81" borderId="0" applyNumberFormat="0" applyBorder="0" applyAlignment="0" applyProtection="0"/>
    <xf numFmtId="0" fontId="44" fillId="62" borderId="0" applyNumberFormat="0" applyBorder="0" applyAlignment="0" applyProtection="0"/>
    <xf numFmtId="0" fontId="60" fillId="0" borderId="166">
      <alignment horizontal="right" vertical="center"/>
    </xf>
    <xf numFmtId="4" fontId="60" fillId="85" borderId="166"/>
    <xf numFmtId="0" fontId="58" fillId="86" borderId="168">
      <alignment horizontal="right" vertical="center"/>
    </xf>
    <xf numFmtId="4" fontId="58" fillId="86" borderId="167">
      <alignment horizontal="right" vertical="center"/>
    </xf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60" fillId="0" borderId="169">
      <alignment horizontal="left" vertical="center" wrapText="1" indent="2"/>
    </xf>
    <xf numFmtId="0" fontId="58" fillId="86" borderId="166">
      <alignment horizontal="right" vertical="center"/>
    </xf>
    <xf numFmtId="0" fontId="58" fillId="86" borderId="166">
      <alignment horizontal="right" vertical="center"/>
    </xf>
    <xf numFmtId="4" fontId="60" fillId="0" borderId="166">
      <alignment horizontal="right" vertical="center"/>
    </xf>
    <xf numFmtId="0" fontId="44" fillId="78" borderId="0" applyNumberFormat="0" applyBorder="0" applyAlignment="0" applyProtection="0"/>
    <xf numFmtId="0" fontId="1" fillId="65" borderId="0" applyNumberFormat="0" applyBorder="0" applyAlignment="0" applyProtection="0"/>
    <xf numFmtId="0" fontId="85" fillId="0" borderId="164" applyNumberFormat="0" applyFill="0" applyAlignment="0" applyProtection="0"/>
    <xf numFmtId="0" fontId="67" fillId="43" borderId="163" applyNumberFormat="0" applyAlignment="0" applyProtection="0"/>
    <xf numFmtId="176" fontId="60" fillId="99" borderId="166" applyNumberFormat="0" applyFont="0" applyBorder="0" applyAlignment="0" applyProtection="0">
      <alignment horizontal="right" vertical="center"/>
    </xf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0" fontId="58" fillId="86" borderId="167">
      <alignment horizontal="right" vertical="center"/>
    </xf>
    <xf numFmtId="0" fontId="1" fillId="60" borderId="0" applyNumberFormat="0" applyBorder="0" applyAlignment="0" applyProtection="0"/>
    <xf numFmtId="0" fontId="44" fillId="82" borderId="0" applyNumberFormat="0" applyBorder="0" applyAlignment="0" applyProtection="0"/>
    <xf numFmtId="0" fontId="58" fillId="86" borderId="149">
      <alignment horizontal="right" vertical="center"/>
    </xf>
    <xf numFmtId="4" fontId="58" fillId="86" borderId="166">
      <alignment horizontal="right" vertical="center"/>
    </xf>
    <xf numFmtId="176" fontId="60" fillId="99" borderId="166" applyNumberFormat="0" applyFont="0" applyBorder="0" applyAlignment="0" applyProtection="0">
      <alignment horizontal="right" vertical="center"/>
    </xf>
    <xf numFmtId="0" fontId="58" fillId="86" borderId="167">
      <alignment horizontal="right" vertical="center"/>
    </xf>
    <xf numFmtId="0" fontId="60" fillId="0" borderId="166">
      <alignment horizontal="right" vertical="center"/>
    </xf>
    <xf numFmtId="0" fontId="67" fillId="43" borderId="163" applyNumberFormat="0" applyAlignment="0" applyProtection="0"/>
    <xf numFmtId="0" fontId="44" fillId="82" borderId="0" applyNumberFormat="0" applyBorder="0" applyAlignment="0" applyProtection="0"/>
    <xf numFmtId="0" fontId="8" fillId="47" borderId="165" applyNumberFormat="0" applyFont="0" applyAlignment="0" applyProtection="0"/>
    <xf numFmtId="0" fontId="1" fillId="72" borderId="0" applyNumberFormat="0" applyBorder="0" applyAlignment="0" applyProtection="0"/>
    <xf numFmtId="0" fontId="8" fillId="47" borderId="165" applyNumberFormat="0" applyFont="0" applyAlignment="0" applyProtection="0"/>
    <xf numFmtId="0" fontId="23" fillId="43" borderId="162" applyNumberFormat="0" applyAlignment="0" applyProtection="0"/>
    <xf numFmtId="49" fontId="59" fillId="0" borderId="166" applyNumberFormat="0" applyFill="0" applyBorder="0" applyProtection="0">
      <alignment horizontal="left" vertical="center"/>
    </xf>
    <xf numFmtId="0" fontId="44" fillId="74" borderId="0" applyNumberFormat="0" applyBorder="0" applyAlignment="0" applyProtection="0"/>
    <xf numFmtId="0" fontId="40" fillId="56" borderId="17" applyNumberFormat="0" applyAlignment="0" applyProtection="0"/>
    <xf numFmtId="4" fontId="58" fillId="86" borderId="147">
      <alignment horizontal="right" vertical="center"/>
    </xf>
    <xf numFmtId="0" fontId="40" fillId="56" borderId="17" applyNumberFormat="0" applyAlignment="0" applyProtection="0"/>
    <xf numFmtId="4" fontId="58" fillId="86" borderId="147">
      <alignment horizontal="right" vertical="center"/>
    </xf>
    <xf numFmtId="0" fontId="78" fillId="93" borderId="163" applyNumberFormat="0" applyAlignment="0" applyProtection="0"/>
    <xf numFmtId="0" fontId="62" fillId="84" borderId="166">
      <alignment horizontal="right" vertical="center"/>
    </xf>
    <xf numFmtId="0" fontId="1" fillId="64" borderId="0" applyNumberFormat="0" applyBorder="0" applyAlignment="0" applyProtection="0"/>
    <xf numFmtId="4" fontId="58" fillId="84" borderId="166">
      <alignment horizontal="right" vertical="center"/>
    </xf>
    <xf numFmtId="0" fontId="60" fillId="85" borderId="147"/>
    <xf numFmtId="0" fontId="44" fillId="78" borderId="0" applyNumberFormat="0" applyBorder="0" applyAlignment="0" applyProtection="0"/>
    <xf numFmtId="0" fontId="64" fillId="47" borderId="165" applyNumberFormat="0" applyFont="0" applyAlignment="0" applyProtection="0"/>
    <xf numFmtId="0" fontId="85" fillId="0" borderId="145" applyNumberFormat="0" applyFill="0" applyAlignment="0" applyProtection="0"/>
    <xf numFmtId="0" fontId="78" fillId="93" borderId="144" applyNumberFormat="0" applyAlignment="0" applyProtection="0"/>
    <xf numFmtId="0" fontId="58" fillId="84" borderId="166">
      <alignment horizontal="right" vertical="center"/>
    </xf>
    <xf numFmtId="0" fontId="40" fillId="56" borderId="17" applyNumberFormat="0" applyAlignment="0" applyProtection="0"/>
    <xf numFmtId="0" fontId="68" fillId="43" borderId="163" applyNumberFormat="0" applyAlignment="0" applyProtection="0"/>
    <xf numFmtId="0" fontId="85" fillId="0" borderId="145" applyNumberFormat="0" applyFill="0" applyAlignment="0" applyProtection="0"/>
    <xf numFmtId="0" fontId="68" fillId="43" borderId="144" applyNumberFormat="0" applyAlignment="0" applyProtection="0"/>
    <xf numFmtId="0" fontId="68" fillId="43" borderId="163" applyNumberFormat="0" applyAlignment="0" applyProtection="0"/>
    <xf numFmtId="0" fontId="60" fillId="84" borderId="167">
      <alignment horizontal="left" vertical="center"/>
    </xf>
    <xf numFmtId="176" fontId="60" fillId="99" borderId="166" applyNumberFormat="0" applyFont="0" applyBorder="0" applyAlignment="0" applyProtection="0">
      <alignment horizontal="right" vertical="center"/>
    </xf>
    <xf numFmtId="0" fontId="30" fillId="0" borderId="0" applyNumberFormat="0" applyFill="0" applyBorder="0" applyAlignment="0" applyProtection="0"/>
    <xf numFmtId="0" fontId="58" fillId="86" borderId="147">
      <alignment horizontal="right" vertical="center"/>
    </xf>
    <xf numFmtId="0" fontId="58" fillId="86" borderId="168">
      <alignment horizontal="right" vertical="center"/>
    </xf>
    <xf numFmtId="0" fontId="60" fillId="0" borderId="147">
      <alignment horizontal="right" vertical="center"/>
    </xf>
    <xf numFmtId="0" fontId="17" fillId="0" borderId="145" applyNumberFormat="0" applyFill="0" applyAlignment="0" applyProtection="0"/>
    <xf numFmtId="0" fontId="23" fillId="43" borderId="162" applyNumberFormat="0" applyAlignment="0" applyProtection="0"/>
    <xf numFmtId="0" fontId="58" fillId="86" borderId="147">
      <alignment horizontal="right" vertical="center"/>
    </xf>
    <xf numFmtId="0" fontId="1" fillId="69" borderId="0" applyNumberFormat="0" applyBorder="0" applyAlignment="0" applyProtection="0"/>
    <xf numFmtId="17" fontId="134" fillId="28" borderId="147">
      <alignment horizontal="center"/>
      <protection locked="0"/>
    </xf>
    <xf numFmtId="0" fontId="85" fillId="0" borderId="164" applyNumberFormat="0" applyFill="0" applyAlignment="0" applyProtection="0"/>
    <xf numFmtId="0" fontId="85" fillId="0" borderId="164" applyNumberFormat="0" applyFill="0" applyAlignment="0" applyProtection="0"/>
    <xf numFmtId="0" fontId="60" fillId="86" borderId="150">
      <alignment horizontal="left" vertical="center" wrapText="1" indent="2"/>
    </xf>
    <xf numFmtId="0" fontId="60" fillId="86" borderId="150">
      <alignment horizontal="left" vertical="center" wrapText="1" indent="2"/>
    </xf>
    <xf numFmtId="0" fontId="99" fillId="83" borderId="163" applyNumberFormat="0" applyAlignment="0" applyProtection="0"/>
    <xf numFmtId="4" fontId="102" fillId="0" borderId="141" applyNumberFormat="0" applyFont="0" applyFill="0" applyAlignment="0" applyProtection="0"/>
    <xf numFmtId="0" fontId="1" fillId="68" borderId="0" applyNumberFormat="0" applyBorder="0" applyAlignment="0" applyProtection="0"/>
    <xf numFmtId="4" fontId="60" fillId="0" borderId="147">
      <alignment horizontal="right" vertical="center"/>
    </xf>
    <xf numFmtId="0" fontId="62" fillId="84" borderId="147">
      <alignment horizontal="right" vertical="center"/>
    </xf>
    <xf numFmtId="0" fontId="64" fillId="47" borderId="165" applyNumberFormat="0" applyFont="0" applyAlignment="0" applyProtection="0"/>
    <xf numFmtId="0" fontId="71" fillId="93" borderId="163" applyNumberFormat="0" applyAlignment="0" applyProtection="0"/>
    <xf numFmtId="0" fontId="58" fillId="86" borderId="166">
      <alignment horizontal="right" vertical="center"/>
    </xf>
    <xf numFmtId="0" fontId="71" fillId="93" borderId="163" applyNumberFormat="0" applyAlignment="0" applyProtection="0"/>
    <xf numFmtId="0" fontId="44" fillId="70" borderId="0" applyNumberFormat="0" applyBorder="0" applyAlignment="0" applyProtection="0"/>
    <xf numFmtId="0" fontId="58" fillId="84" borderId="147">
      <alignment horizontal="right" vertical="center"/>
    </xf>
    <xf numFmtId="0" fontId="82" fillId="43" borderId="143" applyNumberFormat="0" applyAlignment="0" applyProtection="0"/>
    <xf numFmtId="0" fontId="64" fillId="47" borderId="165" applyNumberFormat="0" applyFont="0" applyAlignment="0" applyProtection="0"/>
    <xf numFmtId="0" fontId="67" fillId="43" borderId="144" applyNumberFormat="0" applyAlignment="0" applyProtection="0"/>
    <xf numFmtId="0" fontId="58" fillId="86" borderId="147">
      <alignment horizontal="right" vertical="center"/>
    </xf>
    <xf numFmtId="0" fontId="68" fillId="43" borderId="163" applyNumberFormat="0" applyAlignment="0" applyProtection="0"/>
    <xf numFmtId="0" fontId="68" fillId="43" borderId="163" applyNumberFormat="0" applyAlignment="0" applyProtection="0"/>
    <xf numFmtId="0" fontId="1" fillId="69" borderId="0" applyNumberFormat="0" applyBorder="0" applyAlignment="0" applyProtection="0"/>
    <xf numFmtId="0" fontId="116" fillId="86" borderId="144" applyNumberFormat="0" applyAlignment="0" applyProtection="0"/>
    <xf numFmtId="0" fontId="1" fillId="65" borderId="0" applyNumberFormat="0" applyBorder="0" applyAlignment="0" applyProtection="0"/>
    <xf numFmtId="0" fontId="68" fillId="43" borderId="163" applyNumberFormat="0" applyAlignment="0" applyProtection="0"/>
    <xf numFmtId="0" fontId="23" fillId="43" borderId="162" applyNumberFormat="0" applyAlignment="0" applyProtection="0"/>
    <xf numFmtId="4" fontId="58" fillId="86" borderId="168">
      <alignment horizontal="right" vertical="center"/>
    </xf>
    <xf numFmtId="0" fontId="30" fillId="0" borderId="0" applyNumberFormat="0" applyFill="0" applyBorder="0" applyAlignment="0" applyProtection="0"/>
    <xf numFmtId="0" fontId="40" fillId="56" borderId="17" applyNumberFormat="0" applyAlignment="0" applyProtection="0"/>
    <xf numFmtId="0" fontId="58" fillId="86" borderId="168">
      <alignment horizontal="right" vertical="center"/>
    </xf>
    <xf numFmtId="0" fontId="8" fillId="47" borderId="146" applyNumberFormat="0" applyFont="0" applyAlignment="0" applyProtection="0"/>
    <xf numFmtId="0" fontId="60" fillId="85" borderId="166"/>
    <xf numFmtId="4" fontId="102" fillId="0" borderId="170" applyNumberFormat="0" applyFont="0" applyFill="0" applyAlignment="0" applyProtection="0"/>
    <xf numFmtId="0" fontId="44" fillId="70" borderId="0" applyNumberFormat="0" applyBorder="0" applyAlignment="0" applyProtection="0"/>
    <xf numFmtId="0" fontId="1" fillId="77" borderId="0" applyNumberFormat="0" applyBorder="0" applyAlignment="0" applyProtection="0"/>
    <xf numFmtId="0" fontId="44" fillId="74" borderId="0" applyNumberFormat="0" applyBorder="0" applyAlignment="0" applyProtection="0"/>
    <xf numFmtId="176" fontId="60" fillId="99" borderId="166" applyNumberFormat="0" applyFont="0" applyBorder="0" applyAlignment="0" applyProtection="0">
      <alignment horizontal="right" vertical="center"/>
    </xf>
    <xf numFmtId="0" fontId="116" fillId="86" borderId="163" applyNumberFormat="0" applyAlignment="0" applyProtection="0"/>
    <xf numFmtId="0" fontId="60" fillId="0" borderId="147">
      <alignment horizontal="right" vertical="center"/>
    </xf>
    <xf numFmtId="4" fontId="58" fillId="86" borderId="149">
      <alignment horizontal="right" vertical="center"/>
    </xf>
    <xf numFmtId="0" fontId="1" fillId="65" borderId="0" applyNumberFormat="0" applyBorder="0" applyAlignment="0" applyProtection="0"/>
    <xf numFmtId="4" fontId="58" fillId="86" borderId="166">
      <alignment horizontal="right" vertical="center"/>
    </xf>
    <xf numFmtId="0" fontId="44" fillId="70" borderId="0" applyNumberFormat="0" applyBorder="0" applyAlignment="0" applyProtection="0"/>
    <xf numFmtId="0" fontId="58" fillId="86" borderId="168">
      <alignment horizontal="right" vertical="center"/>
    </xf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60" fillId="0" borderId="169">
      <alignment horizontal="left" vertical="center" wrapText="1" indent="2"/>
    </xf>
    <xf numFmtId="0" fontId="1" fillId="60" borderId="0" applyNumberFormat="0" applyBorder="0" applyAlignment="0" applyProtection="0"/>
    <xf numFmtId="0" fontId="58" fillId="84" borderId="166">
      <alignment horizontal="right" vertical="center"/>
    </xf>
    <xf numFmtId="0" fontId="82" fillId="43" borderId="162" applyNumberFormat="0" applyAlignment="0" applyProtection="0"/>
    <xf numFmtId="0" fontId="85" fillId="0" borderId="164" applyNumberFormat="0" applyFill="0" applyAlignment="0" applyProtection="0"/>
    <xf numFmtId="4" fontId="58" fillId="86" borderId="167">
      <alignment horizontal="right" vertical="center"/>
    </xf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60" fillId="0" borderId="169">
      <alignment horizontal="left" vertical="center" wrapText="1" indent="2"/>
    </xf>
    <xf numFmtId="49" fontId="60" fillId="0" borderId="148" applyNumberFormat="0" applyFont="0" applyFill="0" applyBorder="0" applyProtection="0">
      <alignment horizontal="left" vertical="center" indent="5"/>
    </xf>
    <xf numFmtId="0" fontId="58" fillId="86" borderId="167">
      <alignment horizontal="right" vertical="center"/>
    </xf>
    <xf numFmtId="0" fontId="67" fillId="43" borderId="163" applyNumberFormat="0" applyAlignment="0" applyProtection="0"/>
    <xf numFmtId="0" fontId="68" fillId="43" borderId="144" applyNumberFormat="0" applyAlignment="0" applyProtection="0"/>
    <xf numFmtId="4" fontId="60" fillId="85" borderId="166"/>
    <xf numFmtId="0" fontId="71" fillId="93" borderId="163" applyNumberFormat="0" applyAlignment="0" applyProtection="0"/>
    <xf numFmtId="0" fontId="71" fillId="93" borderId="163" applyNumberFormat="0" applyAlignment="0" applyProtection="0"/>
    <xf numFmtId="0" fontId="1" fillId="73" borderId="0" applyNumberFormat="0" applyBorder="0" applyAlignment="0" applyProtection="0"/>
    <xf numFmtId="0" fontId="17" fillId="0" borderId="164" applyNumberFormat="0" applyFill="0" applyAlignment="0" applyProtection="0"/>
    <xf numFmtId="0" fontId="68" fillId="43" borderId="163" applyNumberFormat="0" applyAlignment="0" applyProtection="0"/>
    <xf numFmtId="0" fontId="44" fillId="66" borderId="0" applyNumberFormat="0" applyBorder="0" applyAlignment="0" applyProtection="0"/>
    <xf numFmtId="0" fontId="60" fillId="86" borderId="169">
      <alignment horizontal="left" vertical="center" wrapText="1" indent="2"/>
    </xf>
    <xf numFmtId="0" fontId="78" fillId="93" borderId="163" applyNumberFormat="0" applyAlignment="0" applyProtection="0"/>
    <xf numFmtId="0" fontId="1" fillId="73" borderId="0" applyNumberFormat="0" applyBorder="0" applyAlignment="0" applyProtection="0"/>
    <xf numFmtId="49" fontId="59" fillId="0" borderId="166" applyNumberFormat="0" applyFill="0" applyBorder="0" applyProtection="0">
      <alignment horizontal="left" vertical="center"/>
    </xf>
    <xf numFmtId="0" fontId="1" fillId="77" borderId="0" applyNumberFormat="0" applyBorder="0" applyAlignment="0" applyProtection="0"/>
    <xf numFmtId="4" fontId="58" fillId="84" borderId="166">
      <alignment horizontal="right" vertical="center"/>
    </xf>
    <xf numFmtId="0" fontId="2" fillId="0" borderId="22" applyNumberFormat="0" applyFill="0" applyAlignment="0" applyProtection="0"/>
    <xf numFmtId="0" fontId="58" fillId="84" borderId="166">
      <alignment horizontal="right" vertical="center"/>
    </xf>
    <xf numFmtId="0" fontId="85" fillId="0" borderId="164" applyNumberFormat="0" applyFill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64" fillId="47" borderId="165" applyNumberFormat="0" applyFont="0" applyAlignment="0" applyProtection="0"/>
    <xf numFmtId="0" fontId="68" fillId="43" borderId="163" applyNumberFormat="0" applyAlignment="0" applyProtection="0"/>
    <xf numFmtId="0" fontId="44" fillId="62" borderId="0" applyNumberFormat="0" applyBorder="0" applyAlignment="0" applyProtection="0"/>
    <xf numFmtId="0" fontId="64" fillId="47" borderId="146" applyNumberFormat="0" applyFont="0" applyAlignment="0" applyProtection="0"/>
    <xf numFmtId="0" fontId="85" fillId="0" borderId="164" applyNumberFormat="0" applyFill="0" applyAlignment="0" applyProtection="0"/>
    <xf numFmtId="0" fontId="60" fillId="86" borderId="169">
      <alignment horizontal="left" vertical="center" wrapText="1" indent="2"/>
    </xf>
    <xf numFmtId="0" fontId="71" fillId="93" borderId="163" applyNumberFormat="0" applyAlignment="0" applyProtection="0"/>
    <xf numFmtId="0" fontId="2" fillId="0" borderId="22" applyNumberFormat="0" applyFill="0" applyAlignment="0" applyProtection="0"/>
    <xf numFmtId="0" fontId="78" fillId="93" borderId="163" applyNumberFormat="0" applyAlignment="0" applyProtection="0"/>
    <xf numFmtId="0" fontId="60" fillId="85" borderId="147"/>
    <xf numFmtId="4" fontId="58" fillId="86" borderId="167">
      <alignment horizontal="right" vertical="center"/>
    </xf>
    <xf numFmtId="0" fontId="1" fillId="77" borderId="0" applyNumberFormat="0" applyBorder="0" applyAlignment="0" applyProtection="0"/>
    <xf numFmtId="0" fontId="60" fillId="0" borderId="147">
      <alignment horizontal="right" vertical="center"/>
    </xf>
    <xf numFmtId="0" fontId="1" fillId="64" borderId="0" applyNumberFormat="0" applyBorder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99" fillId="83" borderId="163" applyNumberFormat="0" applyAlignment="0" applyProtection="0"/>
    <xf numFmtId="0" fontId="58" fillId="86" borderId="166">
      <alignment horizontal="right" vertical="center"/>
    </xf>
    <xf numFmtId="0" fontId="1" fillId="81" borderId="0" applyNumberFormat="0" applyBorder="0" applyAlignment="0" applyProtection="0"/>
    <xf numFmtId="0" fontId="1" fillId="69" borderId="0" applyNumberFormat="0" applyBorder="0" applyAlignment="0" applyProtection="0"/>
    <xf numFmtId="4" fontId="60" fillId="85" borderId="166"/>
    <xf numFmtId="0" fontId="8" fillId="47" borderId="165" applyNumberFormat="0" applyFont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4" fontId="60" fillId="0" borderId="166">
      <alignment horizontal="right" vertical="center"/>
    </xf>
    <xf numFmtId="0" fontId="2" fillId="0" borderId="22" applyNumberFormat="0" applyFill="0" applyAlignment="0" applyProtection="0"/>
    <xf numFmtId="4" fontId="58" fillId="86" borderId="147">
      <alignment horizontal="right" vertical="center"/>
    </xf>
    <xf numFmtId="0" fontId="44" fillId="62" borderId="0" applyNumberFormat="0" applyBorder="0" applyAlignment="0" applyProtection="0"/>
    <xf numFmtId="0" fontId="44" fillId="74" borderId="0" applyNumberFormat="0" applyBorder="0" applyAlignment="0" applyProtection="0"/>
    <xf numFmtId="0" fontId="71" fillId="93" borderId="163" applyNumberFormat="0" applyAlignment="0" applyProtection="0"/>
    <xf numFmtId="0" fontId="1" fillId="64" borderId="0" applyNumberFormat="0" applyBorder="0" applyAlignment="0" applyProtection="0"/>
    <xf numFmtId="4" fontId="62" fillId="84" borderId="147">
      <alignment horizontal="right" vertical="center"/>
    </xf>
    <xf numFmtId="4" fontId="60" fillId="0" borderId="147">
      <alignment horizontal="right" vertical="center"/>
    </xf>
    <xf numFmtId="0" fontId="60" fillId="0" borderId="169">
      <alignment horizontal="left" vertical="center" wrapText="1" indent="2"/>
    </xf>
    <xf numFmtId="0" fontId="68" fillId="43" borderId="163" applyNumberFormat="0" applyAlignment="0" applyProtection="0"/>
    <xf numFmtId="0" fontId="60" fillId="0" borderId="150">
      <alignment horizontal="left" vertical="center" wrapText="1" indent="2"/>
    </xf>
    <xf numFmtId="0" fontId="58" fillId="86" borderId="147">
      <alignment horizontal="right" vertical="center"/>
    </xf>
    <xf numFmtId="0" fontId="17" fillId="0" borderId="164" applyNumberFormat="0" applyFill="0" applyAlignment="0" applyProtection="0"/>
    <xf numFmtId="0" fontId="67" fillId="43" borderId="163" applyNumberFormat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44" fillId="78" borderId="0" applyNumberFormat="0" applyBorder="0" applyAlignment="0" applyProtection="0"/>
    <xf numFmtId="0" fontId="58" fillId="86" borderId="166">
      <alignment horizontal="right" vertical="center"/>
    </xf>
    <xf numFmtId="0" fontId="71" fillId="93" borderId="163" applyNumberFormat="0" applyAlignment="0" applyProtection="0"/>
    <xf numFmtId="0" fontId="1" fillId="65" borderId="0" applyNumberFormat="0" applyBorder="0" applyAlignment="0" applyProtection="0"/>
    <xf numFmtId="0" fontId="44" fillId="70" borderId="0" applyNumberFormat="0" applyBorder="0" applyAlignment="0" applyProtection="0"/>
    <xf numFmtId="0" fontId="60" fillId="0" borderId="147" applyNumberFormat="0" applyFill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82" fillId="43" borderId="162" applyNumberFormat="0" applyAlignment="0" applyProtection="0"/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44" fillId="70" borderId="0" applyNumberFormat="0" applyBorder="0" applyAlignment="0" applyProtection="0"/>
    <xf numFmtId="0" fontId="60" fillId="0" borderId="166" applyNumberFormat="0" applyFill="0" applyAlignment="0" applyProtection="0"/>
    <xf numFmtId="0" fontId="1" fillId="61" borderId="0" applyNumberFormat="0" applyBorder="0" applyAlignment="0" applyProtection="0"/>
    <xf numFmtId="4" fontId="62" fillId="84" borderId="166">
      <alignment horizontal="right" vertical="center"/>
    </xf>
    <xf numFmtId="0" fontId="68" fillId="43" borderId="163" applyNumberFormat="0" applyAlignment="0" applyProtection="0"/>
    <xf numFmtId="0" fontId="82" fillId="43" borderId="143" applyNumberFormat="0" applyAlignment="0" applyProtection="0"/>
    <xf numFmtId="0" fontId="99" fillId="83" borderId="144" applyNumberFormat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64" fillId="47" borderId="165" applyNumberFormat="0" applyFont="0" applyAlignment="0" applyProtection="0"/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4" fontId="58" fillId="86" borderId="166">
      <alignment horizontal="right" vertical="center"/>
    </xf>
    <xf numFmtId="4" fontId="62" fillId="84" borderId="147">
      <alignment horizontal="right" vertical="center"/>
    </xf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71" fillId="93" borderId="144" applyNumberFormat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4" fontId="62" fillId="84" borderId="147">
      <alignment horizontal="right" vertical="center"/>
    </xf>
    <xf numFmtId="0" fontId="1" fillId="65" borderId="0" applyNumberFormat="0" applyBorder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60" fillId="85" borderId="166"/>
    <xf numFmtId="0" fontId="82" fillId="43" borderId="162" applyNumberFormat="0" applyAlignment="0" applyProtection="0"/>
    <xf numFmtId="0" fontId="58" fillId="84" borderId="166">
      <alignment horizontal="right" vertical="center"/>
    </xf>
    <xf numFmtId="49" fontId="60" fillId="0" borderId="167" applyNumberFormat="0" applyFont="0" applyFill="0" applyBorder="0" applyProtection="0">
      <alignment horizontal="left" vertical="center" indent="5"/>
    </xf>
    <xf numFmtId="0" fontId="60" fillId="86" borderId="169">
      <alignment horizontal="left" vertical="center" wrapText="1" indent="2"/>
    </xf>
    <xf numFmtId="0" fontId="8" fillId="47" borderId="146" applyNumberFormat="0" applyFont="0" applyAlignment="0" applyProtection="0"/>
    <xf numFmtId="0" fontId="60" fillId="0" borderId="169">
      <alignment horizontal="left" vertical="center" wrapText="1" indent="2"/>
    </xf>
    <xf numFmtId="4" fontId="58" fillId="84" borderId="166">
      <alignment horizontal="right" vertical="center"/>
    </xf>
    <xf numFmtId="176" fontId="60" fillId="99" borderId="166" applyNumberFormat="0" applyFont="0" applyBorder="0" applyAlignment="0" applyProtection="0">
      <alignment horizontal="right" vertical="center"/>
    </xf>
    <xf numFmtId="0" fontId="1" fillId="68" borderId="0" applyNumberFormat="0" applyBorder="0" applyAlignment="0" applyProtection="0"/>
    <xf numFmtId="4" fontId="60" fillId="0" borderId="147" applyFill="0" applyBorder="0" applyProtection="0">
      <alignment horizontal="right" vertical="center"/>
    </xf>
    <xf numFmtId="0" fontId="68" fillId="43" borderId="163" applyNumberFormat="0" applyAlignment="0" applyProtection="0"/>
    <xf numFmtId="0" fontId="60" fillId="0" borderId="166" applyNumberFormat="0" applyFill="0" applyAlignment="0" applyProtection="0"/>
    <xf numFmtId="0" fontId="1" fillId="73" borderId="0" applyNumberFormat="0" applyBorder="0" applyAlignment="0" applyProtection="0"/>
    <xf numFmtId="0" fontId="60" fillId="86" borderId="150">
      <alignment horizontal="left" vertical="center" wrapText="1" indent="2"/>
    </xf>
    <xf numFmtId="0" fontId="78" fillId="93" borderId="163" applyNumberFormat="0" applyAlignment="0" applyProtection="0"/>
    <xf numFmtId="0" fontId="60" fillId="0" borderId="166">
      <alignment horizontal="right" vertical="center"/>
    </xf>
    <xf numFmtId="0" fontId="85" fillId="0" borderId="164" applyNumberFormat="0" applyFill="0" applyAlignment="0" applyProtection="0"/>
    <xf numFmtId="0" fontId="60" fillId="0" borderId="166" applyNumberFormat="0" applyFill="0" applyAlignment="0" applyProtection="0"/>
    <xf numFmtId="0" fontId="78" fillId="93" borderId="163" applyNumberFormat="0" applyAlignment="0" applyProtection="0"/>
    <xf numFmtId="0" fontId="68" fillId="43" borderId="163" applyNumberFormat="0" applyAlignment="0" applyProtection="0"/>
    <xf numFmtId="0" fontId="17" fillId="0" borderId="164" applyNumberFormat="0" applyFill="0" applyAlignment="0" applyProtection="0"/>
    <xf numFmtId="0" fontId="60" fillId="0" borderId="169">
      <alignment horizontal="left" vertical="center" wrapText="1" indent="2"/>
    </xf>
    <xf numFmtId="4" fontId="58" fillId="86" borderId="166">
      <alignment horizontal="right" vertical="center"/>
    </xf>
    <xf numFmtId="0" fontId="60" fillId="86" borderId="169">
      <alignment horizontal="left" vertical="center" wrapText="1" indent="2"/>
    </xf>
    <xf numFmtId="0" fontId="68" fillId="43" borderId="163" applyNumberFormat="0" applyAlignment="0" applyProtection="0"/>
    <xf numFmtId="0" fontId="78" fillId="93" borderId="163" applyNumberFormat="0" applyAlignment="0" applyProtection="0"/>
    <xf numFmtId="0" fontId="60" fillId="0" borderId="166" applyNumberFormat="0" applyFill="0" applyAlignment="0" applyProtection="0"/>
    <xf numFmtId="176" fontId="60" fillId="99" borderId="166" applyNumberFormat="0" applyFont="0" applyBorder="0" applyAlignment="0" applyProtection="0">
      <alignment horizontal="right" vertical="center"/>
    </xf>
    <xf numFmtId="0" fontId="60" fillId="85" borderId="166"/>
    <xf numFmtId="0" fontId="60" fillId="85" borderId="166"/>
    <xf numFmtId="0" fontId="60" fillId="86" borderId="169">
      <alignment horizontal="left" vertical="center" wrapText="1" indent="2"/>
    </xf>
    <xf numFmtId="0" fontId="60" fillId="0" borderId="169">
      <alignment horizontal="left" vertical="center" wrapText="1" indent="2"/>
    </xf>
    <xf numFmtId="0" fontId="78" fillId="93" borderId="163" applyNumberFormat="0" applyAlignment="0" applyProtection="0"/>
    <xf numFmtId="4" fontId="60" fillId="0" borderId="166">
      <alignment horizontal="right" vertical="center"/>
    </xf>
    <xf numFmtId="0" fontId="60" fillId="0" borderId="169">
      <alignment horizontal="left" vertical="center" wrapText="1" indent="2"/>
    </xf>
    <xf numFmtId="0" fontId="82" fillId="43" borderId="162" applyNumberFormat="0" applyAlignment="0" applyProtection="0"/>
    <xf numFmtId="0" fontId="71" fillId="93" borderId="163" applyNumberFormat="0" applyAlignment="0" applyProtection="0"/>
    <xf numFmtId="0" fontId="23" fillId="43" borderId="162" applyNumberFormat="0" applyAlignment="0" applyProtection="0"/>
    <xf numFmtId="4" fontId="58" fillId="84" borderId="166">
      <alignment horizontal="right" vertical="center"/>
    </xf>
    <xf numFmtId="0" fontId="78" fillId="93" borderId="163" applyNumberFormat="0" applyAlignment="0" applyProtection="0"/>
    <xf numFmtId="0" fontId="67" fillId="43" borderId="163" applyNumberFormat="0" applyAlignment="0" applyProtection="0"/>
    <xf numFmtId="0" fontId="60" fillId="0" borderId="169">
      <alignment horizontal="left" vertical="center" wrapText="1" indent="2"/>
    </xf>
    <xf numFmtId="4" fontId="60" fillId="0" borderId="166" applyFill="0" applyBorder="0" applyProtection="0">
      <alignment horizontal="right" vertical="center"/>
    </xf>
    <xf numFmtId="0" fontId="68" fillId="43" borderId="163" applyNumberFormat="0" applyAlignment="0" applyProtection="0"/>
    <xf numFmtId="0" fontId="78" fillId="93" borderId="163" applyNumberFormat="0" applyAlignment="0" applyProtection="0"/>
    <xf numFmtId="0" fontId="78" fillId="93" borderId="163" applyNumberFormat="0" applyAlignment="0" applyProtection="0"/>
    <xf numFmtId="0" fontId="40" fillId="56" borderId="17" applyNumberFormat="0" applyAlignment="0" applyProtection="0"/>
    <xf numFmtId="0" fontId="60" fillId="84" borderId="167">
      <alignment horizontal="left" vertical="center"/>
    </xf>
    <xf numFmtId="0" fontId="30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64" fillId="47" borderId="165" applyNumberFormat="0" applyFont="0" applyAlignment="0" applyProtection="0"/>
    <xf numFmtId="0" fontId="82" fillId="43" borderId="162" applyNumberFormat="0" applyAlignment="0" applyProtection="0"/>
    <xf numFmtId="0" fontId="78" fillId="93" borderId="163" applyNumberFormat="0" applyAlignment="0" applyProtection="0"/>
    <xf numFmtId="0" fontId="8" fillId="47" borderId="165" applyNumberFormat="0" applyFont="0" applyAlignment="0" applyProtection="0"/>
    <xf numFmtId="4" fontId="58" fillId="86" borderId="166">
      <alignment horizontal="right" vertical="center"/>
    </xf>
    <xf numFmtId="0" fontId="68" fillId="43" borderId="163" applyNumberFormat="0" applyAlignment="0" applyProtection="0"/>
    <xf numFmtId="0" fontId="85" fillId="0" borderId="164" applyNumberFormat="0" applyFill="0" applyAlignment="0" applyProtection="0"/>
    <xf numFmtId="4" fontId="58" fillId="86" borderId="166">
      <alignment horizontal="right" vertical="center"/>
    </xf>
    <xf numFmtId="0" fontId="60" fillId="86" borderId="169">
      <alignment horizontal="left" vertical="center" wrapText="1" indent="2"/>
    </xf>
    <xf numFmtId="0" fontId="62" fillId="84" borderId="166">
      <alignment horizontal="right" vertical="center"/>
    </xf>
    <xf numFmtId="0" fontId="60" fillId="84" borderId="167">
      <alignment horizontal="left" vertical="center"/>
    </xf>
    <xf numFmtId="0" fontId="85" fillId="0" borderId="164" applyNumberFormat="0" applyFill="0" applyAlignment="0" applyProtection="0"/>
    <xf numFmtId="0" fontId="60" fillId="0" borderId="166">
      <alignment horizontal="right" vertical="center"/>
    </xf>
    <xf numFmtId="0" fontId="44" fillId="78" borderId="0" applyNumberFormat="0" applyBorder="0" applyAlignment="0" applyProtection="0"/>
    <xf numFmtId="0" fontId="60" fillId="86" borderId="169">
      <alignment horizontal="left" vertical="center" wrapText="1" indent="2"/>
    </xf>
    <xf numFmtId="4" fontId="58" fillId="84" borderId="166">
      <alignment horizontal="right" vertical="center"/>
    </xf>
    <xf numFmtId="49" fontId="60" fillId="0" borderId="167" applyNumberFormat="0" applyFont="0" applyFill="0" applyBorder="0" applyProtection="0">
      <alignment horizontal="left" vertical="center" indent="5"/>
    </xf>
    <xf numFmtId="0" fontId="68" fillId="43" borderId="163" applyNumberFormat="0" applyAlignment="0" applyProtection="0"/>
    <xf numFmtId="176" fontId="60" fillId="99" borderId="166" applyNumberFormat="0" applyFont="0" applyBorder="0" applyAlignment="0" applyProtection="0">
      <alignment horizontal="right" vertical="center"/>
    </xf>
    <xf numFmtId="0" fontId="64" fillId="47" borderId="165" applyNumberFormat="0" applyFont="0" applyAlignment="0" applyProtection="0"/>
    <xf numFmtId="0" fontId="1" fillId="69" borderId="0" applyNumberFormat="0" applyBorder="0" applyAlignment="0" applyProtection="0"/>
    <xf numFmtId="0" fontId="67" fillId="43" borderId="163" applyNumberFormat="0" applyAlignment="0" applyProtection="0"/>
    <xf numFmtId="0" fontId="58" fillId="86" borderId="168">
      <alignment horizontal="right" vertical="center"/>
    </xf>
    <xf numFmtId="0" fontId="68" fillId="43" borderId="163" applyNumberFormat="0" applyAlignment="0" applyProtection="0"/>
    <xf numFmtId="0" fontId="64" fillId="47" borderId="165" applyNumberFormat="0" applyFont="0" applyAlignment="0" applyProtection="0"/>
    <xf numFmtId="49" fontId="59" fillId="0" borderId="166" applyNumberFormat="0" applyFill="0" applyBorder="0" applyProtection="0">
      <alignment horizontal="left" vertical="center"/>
    </xf>
    <xf numFmtId="0" fontId="58" fillId="86" borderId="166">
      <alignment horizontal="right" vertical="center"/>
    </xf>
    <xf numFmtId="0" fontId="1" fillId="68" borderId="0" applyNumberFormat="0" applyBorder="0" applyAlignment="0" applyProtection="0"/>
    <xf numFmtId="0" fontId="60" fillId="0" borderId="169">
      <alignment horizontal="left" vertical="center" wrapText="1" indent="2"/>
    </xf>
    <xf numFmtId="0" fontId="58" fillId="86" borderId="166">
      <alignment horizontal="right" vertical="center"/>
    </xf>
    <xf numFmtId="0" fontId="67" fillId="43" borderId="163" applyNumberFormat="0" applyAlignment="0" applyProtection="0"/>
    <xf numFmtId="0" fontId="82" fillId="43" borderId="162" applyNumberFormat="0" applyAlignment="0" applyProtection="0"/>
    <xf numFmtId="4" fontId="58" fillId="86" borderId="166">
      <alignment horizontal="right" vertical="center"/>
    </xf>
    <xf numFmtId="0" fontId="60" fillId="0" borderId="166">
      <alignment horizontal="right" vertical="center"/>
    </xf>
    <xf numFmtId="0" fontId="62" fillId="84" borderId="166">
      <alignment horizontal="right" vertical="center"/>
    </xf>
    <xf numFmtId="4" fontId="60" fillId="85" borderId="166"/>
    <xf numFmtId="0" fontId="78" fillId="93" borderId="163" applyNumberFormat="0" applyAlignment="0" applyProtection="0"/>
    <xf numFmtId="0" fontId="60" fillId="86" borderId="169">
      <alignment horizontal="left" vertical="center" wrapText="1" indent="2"/>
    </xf>
    <xf numFmtId="0" fontId="68" fillId="43" borderId="163" applyNumberFormat="0" applyAlignment="0" applyProtection="0"/>
    <xf numFmtId="4" fontId="60" fillId="85" borderId="166"/>
    <xf numFmtId="0" fontId="58" fillId="86" borderId="168">
      <alignment horizontal="right" vertical="center"/>
    </xf>
    <xf numFmtId="0" fontId="58" fillId="86" borderId="166">
      <alignment horizontal="right" vertical="center"/>
    </xf>
    <xf numFmtId="0" fontId="60" fillId="0" borderId="166" applyNumberFormat="0" applyFill="0" applyAlignment="0" applyProtection="0"/>
    <xf numFmtId="0" fontId="58" fillId="86" borderId="167">
      <alignment horizontal="right" vertical="center"/>
    </xf>
    <xf numFmtId="0" fontId="85" fillId="0" borderId="164" applyNumberFormat="0" applyFill="0" applyAlignment="0" applyProtection="0"/>
    <xf numFmtId="0" fontId="58" fillId="84" borderId="166">
      <alignment horizontal="right" vertical="center"/>
    </xf>
    <xf numFmtId="0" fontId="43" fillId="0" borderId="0" applyNumberFormat="0" applyFill="0" applyBorder="0" applyAlignment="0" applyProtection="0"/>
    <xf numFmtId="0" fontId="68" fillId="43" borderId="163" applyNumberFormat="0" applyAlignment="0" applyProtection="0"/>
    <xf numFmtId="0" fontId="39" fillId="56" borderId="18" applyNumberFormat="0" applyAlignment="0" applyProtection="0"/>
    <xf numFmtId="0" fontId="60" fillId="0" borderId="169">
      <alignment horizontal="left" vertical="center" wrapText="1" indent="2"/>
    </xf>
    <xf numFmtId="0" fontId="58" fillId="86" borderId="166">
      <alignment horizontal="right" vertical="center"/>
    </xf>
    <xf numFmtId="0" fontId="60" fillId="0" borderId="169">
      <alignment horizontal="left" vertical="center" wrapText="1" indent="2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86" borderId="169">
      <alignment horizontal="left" vertical="center" wrapText="1" indent="2"/>
    </xf>
    <xf numFmtId="0" fontId="60" fillId="0" borderId="166" applyNumberFormat="0" applyFill="0" applyAlignment="0" applyProtection="0"/>
    <xf numFmtId="0" fontId="8" fillId="47" borderId="165" applyNumberFormat="0" applyFont="0" applyAlignment="0" applyProtection="0"/>
    <xf numFmtId="0" fontId="78" fillId="93" borderId="163" applyNumberFormat="0" applyAlignment="0" applyProtection="0"/>
    <xf numFmtId="0" fontId="44" fillId="66" borderId="0" applyNumberFormat="0" applyBorder="0" applyAlignment="0" applyProtection="0"/>
    <xf numFmtId="0" fontId="1" fillId="73" borderId="0" applyNumberFormat="0" applyBorder="0" applyAlignment="0" applyProtection="0"/>
    <xf numFmtId="0" fontId="85" fillId="0" borderId="164" applyNumberFormat="0" applyFill="0" applyAlignment="0" applyProtection="0"/>
    <xf numFmtId="0" fontId="1" fillId="72" borderId="0" applyNumberFormat="0" applyBorder="0" applyAlignment="0" applyProtection="0"/>
    <xf numFmtId="0" fontId="60" fillId="84" borderId="167">
      <alignment horizontal="left" vertical="center"/>
    </xf>
    <xf numFmtId="0" fontId="71" fillId="93" borderId="163" applyNumberFormat="0" applyAlignment="0" applyProtection="0"/>
    <xf numFmtId="0" fontId="67" fillId="43" borderId="163" applyNumberFormat="0" applyAlignment="0" applyProtection="0"/>
    <xf numFmtId="0" fontId="85" fillId="0" borderId="164" applyNumberFormat="0" applyFill="0" applyAlignment="0" applyProtection="0"/>
    <xf numFmtId="0" fontId="68" fillId="43" borderId="163" applyNumberFormat="0" applyAlignment="0" applyProtection="0"/>
    <xf numFmtId="0" fontId="68" fillId="43" borderId="163" applyNumberFormat="0" applyAlignment="0" applyProtection="0"/>
    <xf numFmtId="0" fontId="82" fillId="43" borderId="162" applyNumberFormat="0" applyAlignment="0" applyProtection="0"/>
    <xf numFmtId="4" fontId="58" fillId="86" borderId="166">
      <alignment horizontal="right" vertical="center"/>
    </xf>
    <xf numFmtId="0" fontId="85" fillId="0" borderId="164" applyNumberFormat="0" applyFill="0" applyAlignment="0" applyProtection="0"/>
    <xf numFmtId="0" fontId="58" fillId="86" borderId="166">
      <alignment horizontal="right" vertical="center"/>
    </xf>
    <xf numFmtId="0" fontId="1" fillId="77" borderId="0" applyNumberFormat="0" applyBorder="0" applyAlignment="0" applyProtection="0"/>
    <xf numFmtId="0" fontId="58" fillId="86" borderId="166">
      <alignment horizontal="right" vertical="center"/>
    </xf>
    <xf numFmtId="0" fontId="58" fillId="86" borderId="168">
      <alignment horizontal="right" vertical="center"/>
    </xf>
    <xf numFmtId="0" fontId="116" fillId="86" borderId="144" applyNumberFormat="0" applyAlignment="0" applyProtection="0"/>
    <xf numFmtId="0" fontId="60" fillId="0" borderId="166" applyNumberFormat="0" applyFill="0" applyAlignment="0" applyProtection="0"/>
    <xf numFmtId="0" fontId="119" fillId="83" borderId="162" applyNumberFormat="0" applyAlignment="0" applyProtection="0"/>
    <xf numFmtId="4" fontId="60" fillId="0" borderId="166">
      <alignment horizontal="right" vertical="center"/>
    </xf>
    <xf numFmtId="4" fontId="60" fillId="0" borderId="166">
      <alignment horizontal="right" vertical="center"/>
    </xf>
    <xf numFmtId="0" fontId="60" fillId="86" borderId="150">
      <alignment horizontal="left" vertical="center" wrapText="1" indent="2"/>
    </xf>
    <xf numFmtId="4" fontId="60" fillId="0" borderId="147">
      <alignment horizontal="right" vertical="center"/>
    </xf>
    <xf numFmtId="0" fontId="1" fillId="68" borderId="0" applyNumberFormat="0" applyBorder="0" applyAlignment="0" applyProtection="0"/>
    <xf numFmtId="0" fontId="58" fillId="86" borderId="147">
      <alignment horizontal="right" vertical="center"/>
    </xf>
    <xf numFmtId="4" fontId="58" fillId="86" borderId="148">
      <alignment horizontal="right" vertical="center"/>
    </xf>
    <xf numFmtId="0" fontId="78" fillId="93" borderId="144" applyNumberFormat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4" fontId="58" fillId="86" borderId="148">
      <alignment horizontal="right" vertical="center"/>
    </xf>
    <xf numFmtId="0" fontId="68" fillId="43" borderId="144" applyNumberFormat="0" applyAlignment="0" applyProtection="0"/>
    <xf numFmtId="49" fontId="59" fillId="0" borderId="147" applyNumberFormat="0" applyFill="0" applyBorder="0" applyProtection="0">
      <alignment horizontal="left" vertical="center"/>
    </xf>
    <xf numFmtId="0" fontId="44" fillId="70" borderId="0" applyNumberFormat="0" applyBorder="0" applyAlignment="0" applyProtection="0"/>
    <xf numFmtId="0" fontId="78" fillId="93" borderId="144" applyNumberFormat="0" applyAlignment="0" applyProtection="0"/>
    <xf numFmtId="0" fontId="67" fillId="43" borderId="144" applyNumberFormat="0" applyAlignment="0" applyProtection="0"/>
    <xf numFmtId="0" fontId="44" fillId="78" borderId="0" applyNumberFormat="0" applyBorder="0" applyAlignment="0" applyProtection="0"/>
    <xf numFmtId="0" fontId="68" fillId="43" borderId="144" applyNumberFormat="0" applyAlignment="0" applyProtection="0"/>
    <xf numFmtId="0" fontId="71" fillId="93" borderId="144" applyNumberFormat="0" applyAlignment="0" applyProtection="0"/>
    <xf numFmtId="4" fontId="60" fillId="85" borderId="147"/>
    <xf numFmtId="4" fontId="58" fillId="86" borderId="147">
      <alignment horizontal="right" vertical="center"/>
    </xf>
    <xf numFmtId="4" fontId="58" fillId="86" borderId="147">
      <alignment horizontal="right" vertical="center"/>
    </xf>
    <xf numFmtId="0" fontId="60" fillId="0" borderId="147" applyNumberFormat="0" applyFill="0" applyAlignment="0" applyProtection="0"/>
    <xf numFmtId="0" fontId="1" fillId="64" borderId="0" applyNumberFormat="0" applyBorder="0" applyAlignment="0" applyProtection="0"/>
    <xf numFmtId="0" fontId="17" fillId="0" borderId="145" applyNumberFormat="0" applyFill="0" applyAlignment="0" applyProtection="0"/>
    <xf numFmtId="0" fontId="1" fillId="61" borderId="0" applyNumberFormat="0" applyBorder="0" applyAlignment="0" applyProtection="0"/>
    <xf numFmtId="0" fontId="1" fillId="81" borderId="0" applyNumberFormat="0" applyBorder="0" applyAlignment="0" applyProtection="0"/>
    <xf numFmtId="0" fontId="1" fillId="64" borderId="0" applyNumberFormat="0" applyBorder="0" applyAlignment="0" applyProtection="0"/>
    <xf numFmtId="0" fontId="2" fillId="0" borderId="22" applyNumberFormat="0" applyFill="0" applyAlignment="0" applyProtection="0"/>
    <xf numFmtId="0" fontId="68" fillId="43" borderId="144" applyNumberFormat="0" applyAlignment="0" applyProtection="0"/>
    <xf numFmtId="0" fontId="58" fillId="84" borderId="147">
      <alignment horizontal="right" vertical="center"/>
    </xf>
    <xf numFmtId="0" fontId="2" fillId="0" borderId="22" applyNumberFormat="0" applyFill="0" applyAlignment="0" applyProtection="0"/>
    <xf numFmtId="0" fontId="85" fillId="0" borderId="145" applyNumberFormat="0" applyFill="0" applyAlignment="0" applyProtection="0"/>
    <xf numFmtId="0" fontId="85" fillId="0" borderId="145" applyNumberFormat="0" applyFill="0" applyAlignment="0" applyProtection="0"/>
    <xf numFmtId="4" fontId="58" fillId="86" borderId="147">
      <alignment horizontal="right" vertical="center"/>
    </xf>
    <xf numFmtId="4" fontId="60" fillId="85" borderId="147"/>
    <xf numFmtId="0" fontId="30" fillId="0" borderId="0" applyNumberFormat="0" applyFill="0" applyBorder="0" applyAlignment="0" applyProtection="0"/>
    <xf numFmtId="0" fontId="82" fillId="43" borderId="143" applyNumberFormat="0" applyAlignment="0" applyProtection="0"/>
    <xf numFmtId="0" fontId="44" fillId="66" borderId="0" applyNumberFormat="0" applyBorder="0" applyAlignment="0" applyProtection="0"/>
    <xf numFmtId="4" fontId="62" fillId="84" borderId="147">
      <alignment horizontal="right" vertical="center"/>
    </xf>
    <xf numFmtId="0" fontId="62" fillId="84" borderId="147">
      <alignment horizontal="right" vertical="center"/>
    </xf>
    <xf numFmtId="4" fontId="58" fillId="84" borderId="147">
      <alignment horizontal="right" vertical="center"/>
    </xf>
    <xf numFmtId="0" fontId="60" fillId="85" borderId="147"/>
    <xf numFmtId="0" fontId="17" fillId="0" borderId="145" applyNumberFormat="0" applyFill="0" applyAlignment="0" applyProtection="0"/>
    <xf numFmtId="0" fontId="78" fillId="93" borderId="144" applyNumberFormat="0" applyAlignment="0" applyProtection="0"/>
    <xf numFmtId="0" fontId="58" fillId="84" borderId="147">
      <alignment horizontal="right" vertical="center"/>
    </xf>
    <xf numFmtId="0" fontId="68" fillId="43" borderId="144" applyNumberFormat="0" applyAlignment="0" applyProtection="0"/>
    <xf numFmtId="0" fontId="58" fillId="86" borderId="148">
      <alignment horizontal="right" vertical="center"/>
    </xf>
    <xf numFmtId="0" fontId="60" fillId="0" borderId="147">
      <alignment horizontal="right" vertical="center"/>
    </xf>
    <xf numFmtId="0" fontId="67" fillId="43" borderId="144" applyNumberFormat="0" applyAlignment="0" applyProtection="0"/>
    <xf numFmtId="0" fontId="58" fillId="86" borderId="147">
      <alignment horizontal="right" vertical="center"/>
    </xf>
    <xf numFmtId="0" fontId="85" fillId="0" borderId="145" applyNumberFormat="0" applyFill="0" applyAlignment="0" applyProtection="0"/>
    <xf numFmtId="0" fontId="67" fillId="43" borderId="144" applyNumberFormat="0" applyAlignment="0" applyProtection="0"/>
    <xf numFmtId="4" fontId="60" fillId="0" borderId="147">
      <alignment horizontal="right" vertical="center"/>
    </xf>
    <xf numFmtId="4" fontId="58" fillId="84" borderId="147">
      <alignment horizontal="right" vertical="center"/>
    </xf>
    <xf numFmtId="0" fontId="64" fillId="47" borderId="146" applyNumberFormat="0" applyFont="0" applyAlignment="0" applyProtection="0"/>
    <xf numFmtId="49" fontId="59" fillId="0" borderId="147" applyNumberFormat="0" applyFill="0" applyBorder="0" applyProtection="0">
      <alignment horizontal="left" vertical="center"/>
    </xf>
    <xf numFmtId="0" fontId="71" fillId="93" borderId="144" applyNumberFormat="0" applyAlignment="0" applyProtection="0"/>
    <xf numFmtId="0" fontId="60" fillId="0" borderId="147">
      <alignment horizontal="right" vertical="center"/>
    </xf>
    <xf numFmtId="0" fontId="68" fillId="43" borderId="144" applyNumberFormat="0" applyAlignment="0" applyProtection="0"/>
    <xf numFmtId="0" fontId="68" fillId="43" borderId="144" applyNumberFormat="0" applyAlignment="0" applyProtection="0"/>
    <xf numFmtId="0" fontId="85" fillId="0" borderId="145" applyNumberFormat="0" applyFill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78" fillId="93" borderId="144" applyNumberFormat="0" applyAlignment="0" applyProtection="0"/>
    <xf numFmtId="4" fontId="58" fillId="86" borderId="147">
      <alignment horizontal="right" vertical="center"/>
    </xf>
    <xf numFmtId="4" fontId="58" fillId="86" borderId="147">
      <alignment horizontal="right" vertical="center"/>
    </xf>
    <xf numFmtId="0" fontId="17" fillId="0" borderId="145" applyNumberFormat="0" applyFill="0" applyAlignment="0" applyProtection="0"/>
    <xf numFmtId="0" fontId="60" fillId="86" borderId="150">
      <alignment horizontal="left" vertical="center" wrapText="1" indent="2"/>
    </xf>
    <xf numFmtId="49" fontId="60" fillId="0" borderId="147" applyNumberFormat="0" applyFont="0" applyFill="0" applyBorder="0" applyProtection="0">
      <alignment horizontal="left" vertical="center" indent="2"/>
    </xf>
    <xf numFmtId="0" fontId="17" fillId="0" borderId="145" applyNumberFormat="0" applyFill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67" fillId="43" borderId="144" applyNumberFormat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4" fontId="58" fillId="86" borderId="147">
      <alignment horizontal="right" vertical="center"/>
    </xf>
    <xf numFmtId="0" fontId="39" fillId="56" borderId="18" applyNumberFormat="0" applyAlignment="0" applyProtection="0"/>
    <xf numFmtId="4" fontId="62" fillId="84" borderId="147">
      <alignment horizontal="right" vertical="center"/>
    </xf>
    <xf numFmtId="0" fontId="60" fillId="0" borderId="147">
      <alignment horizontal="right" vertical="center"/>
    </xf>
    <xf numFmtId="0" fontId="78" fillId="93" borderId="144" applyNumberFormat="0" applyAlignment="0" applyProtection="0"/>
    <xf numFmtId="0" fontId="58" fillId="84" borderId="147">
      <alignment horizontal="right" vertical="center"/>
    </xf>
    <xf numFmtId="0" fontId="1" fillId="65" borderId="0" applyNumberFormat="0" applyBorder="0" applyAlignment="0" applyProtection="0"/>
    <xf numFmtId="0" fontId="58" fillId="86" borderId="148">
      <alignment horizontal="right" vertical="center"/>
    </xf>
    <xf numFmtId="4" fontId="58" fillId="86" borderId="148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4" fontId="60" fillId="85" borderId="147"/>
    <xf numFmtId="4" fontId="58" fillId="86" borderId="148">
      <alignment horizontal="right" vertical="center"/>
    </xf>
    <xf numFmtId="4" fontId="62" fillId="84" borderId="147">
      <alignment horizontal="right" vertical="center"/>
    </xf>
    <xf numFmtId="4" fontId="58" fillId="86" borderId="149">
      <alignment horizontal="right" vertical="center"/>
    </xf>
    <xf numFmtId="0" fontId="71" fillId="93" borderId="144" applyNumberFormat="0" applyAlignment="0" applyProtection="0"/>
    <xf numFmtId="0" fontId="17" fillId="0" borderId="145" applyNumberFormat="0" applyFill="0" applyAlignment="0" applyProtection="0"/>
    <xf numFmtId="0" fontId="82" fillId="43" borderId="143" applyNumberFormat="0" applyAlignment="0" applyProtection="0"/>
    <xf numFmtId="0" fontId="78" fillId="93" borderId="144" applyNumberFormat="0" applyAlignment="0" applyProtection="0"/>
    <xf numFmtId="0" fontId="60" fillId="85" borderId="147"/>
    <xf numFmtId="0" fontId="58" fillId="86" borderId="147">
      <alignment horizontal="right" vertical="center"/>
    </xf>
    <xf numFmtId="4" fontId="58" fillId="84" borderId="147">
      <alignment horizontal="right" vertical="center"/>
    </xf>
    <xf numFmtId="4" fontId="62" fillId="84" borderId="147">
      <alignment horizontal="right" vertical="center"/>
    </xf>
    <xf numFmtId="4" fontId="58" fillId="86" borderId="147">
      <alignment horizontal="right" vertical="center"/>
    </xf>
    <xf numFmtId="0" fontId="82" fillId="43" borderId="143" applyNumberFormat="0" applyAlignment="0" applyProtection="0"/>
    <xf numFmtId="49" fontId="59" fillId="0" borderId="147" applyNumberFormat="0" applyFill="0" applyBorder="0" applyProtection="0">
      <alignment horizontal="left" vertical="center"/>
    </xf>
    <xf numFmtId="4" fontId="60" fillId="0" borderId="147" applyFill="0" applyBorder="0" applyProtection="0">
      <alignment horizontal="right" vertical="center"/>
    </xf>
    <xf numFmtId="0" fontId="67" fillId="43" borderId="144" applyNumberFormat="0" applyAlignment="0" applyProtection="0"/>
    <xf numFmtId="49" fontId="59" fillId="0" borderId="147" applyNumberFormat="0" applyFill="0" applyBorder="0" applyProtection="0">
      <alignment horizontal="left" vertical="center"/>
    </xf>
    <xf numFmtId="176" fontId="60" fillId="99" borderId="147" applyNumberFormat="0" applyFont="0" applyBorder="0" applyAlignment="0" applyProtection="0">
      <alignment horizontal="right" vertical="center"/>
    </xf>
    <xf numFmtId="0" fontId="82" fillId="43" borderId="143" applyNumberFormat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61" borderId="0" applyNumberFormat="0" applyBorder="0" applyAlignment="0" applyProtection="0"/>
    <xf numFmtId="0" fontId="30" fillId="0" borderId="0" applyNumberFormat="0" applyFill="0" applyBorder="0" applyAlignment="0" applyProtection="0"/>
    <xf numFmtId="0" fontId="60" fillId="0" borderId="150">
      <alignment horizontal="left" vertical="center" wrapText="1" indent="2"/>
    </xf>
    <xf numFmtId="0" fontId="68" fillId="43" borderId="144" applyNumberFormat="0" applyAlignment="0" applyProtection="0"/>
    <xf numFmtId="4" fontId="60" fillId="0" borderId="147">
      <alignment horizontal="right" vertical="center"/>
    </xf>
    <xf numFmtId="0" fontId="62" fillId="84" borderId="147">
      <alignment horizontal="right" vertical="center"/>
    </xf>
    <xf numFmtId="0" fontId="78" fillId="93" borderId="144" applyNumberFormat="0" applyAlignment="0" applyProtection="0"/>
    <xf numFmtId="0" fontId="62" fillId="84" borderId="147">
      <alignment horizontal="right" vertical="center"/>
    </xf>
    <xf numFmtId="4" fontId="60" fillId="85" borderId="147"/>
    <xf numFmtId="0" fontId="17" fillId="0" borderId="145" applyNumberFormat="0" applyFill="0" applyAlignment="0" applyProtection="0"/>
    <xf numFmtId="0" fontId="23" fillId="43" borderId="143" applyNumberFormat="0" applyAlignment="0" applyProtection="0"/>
    <xf numFmtId="4" fontId="58" fillId="86" borderId="147">
      <alignment horizontal="right" vertical="center"/>
    </xf>
    <xf numFmtId="0" fontId="71" fillId="93" borderId="144" applyNumberFormat="0" applyAlignment="0" applyProtection="0"/>
    <xf numFmtId="0" fontId="82" fillId="43" borderId="143" applyNumberFormat="0" applyAlignment="0" applyProtection="0"/>
    <xf numFmtId="49" fontId="59" fillId="0" borderId="147" applyNumberFormat="0" applyFill="0" applyBorder="0" applyProtection="0">
      <alignment horizontal="left" vertical="center"/>
    </xf>
    <xf numFmtId="49" fontId="60" fillId="0" borderId="147" applyNumberFormat="0" applyFont="0" applyFill="0" applyBorder="0" applyProtection="0">
      <alignment horizontal="left" vertical="center" indent="2"/>
    </xf>
    <xf numFmtId="176" fontId="60" fillId="99" borderId="147" applyNumberFormat="0" applyFont="0" applyBorder="0" applyAlignment="0" applyProtection="0">
      <alignment horizontal="right" vertical="center"/>
    </xf>
    <xf numFmtId="0" fontId="60" fillId="86" borderId="150">
      <alignment horizontal="left" vertical="center" wrapText="1" indent="2"/>
    </xf>
    <xf numFmtId="0" fontId="64" fillId="47" borderId="146" applyNumberFormat="0" applyFont="0" applyAlignment="0" applyProtection="0"/>
    <xf numFmtId="0" fontId="68" fillId="43" borderId="144" applyNumberFormat="0" applyAlignment="0" applyProtection="0"/>
    <xf numFmtId="0" fontId="67" fillId="43" borderId="144" applyNumberFormat="0" applyAlignment="0" applyProtection="0"/>
    <xf numFmtId="4" fontId="58" fillId="86" borderId="149">
      <alignment horizontal="right" vertical="center"/>
    </xf>
    <xf numFmtId="0" fontId="58" fillId="86" borderId="147">
      <alignment horizontal="right" vertical="center"/>
    </xf>
    <xf numFmtId="0" fontId="85" fillId="0" borderId="145" applyNumberFormat="0" applyFill="0" applyAlignment="0" applyProtection="0"/>
    <xf numFmtId="0" fontId="8" fillId="47" borderId="146" applyNumberFormat="0" applyFont="0" applyAlignment="0" applyProtection="0"/>
    <xf numFmtId="0" fontId="60" fillId="0" borderId="150">
      <alignment horizontal="left" vertical="center" wrapText="1" indent="2"/>
    </xf>
    <xf numFmtId="4" fontId="60" fillId="85" borderId="147"/>
    <xf numFmtId="0" fontId="64" fillId="47" borderId="146" applyNumberFormat="0" applyFont="0" applyAlignment="0" applyProtection="0"/>
    <xf numFmtId="0" fontId="60" fillId="84" borderId="148">
      <alignment horizontal="left" vertical="center"/>
    </xf>
    <xf numFmtId="0" fontId="60" fillId="0" borderId="147">
      <alignment horizontal="right" vertical="center"/>
    </xf>
    <xf numFmtId="0" fontId="67" fillId="43" borderId="144" applyNumberFormat="0" applyAlignment="0" applyProtection="0"/>
    <xf numFmtId="4" fontId="58" fillId="86" borderId="147">
      <alignment horizontal="right" vertical="center"/>
    </xf>
    <xf numFmtId="0" fontId="60" fillId="85" borderId="147"/>
    <xf numFmtId="0" fontId="60" fillId="0" borderId="147" applyNumberFormat="0" applyFill="0" applyAlignment="0" applyProtection="0"/>
    <xf numFmtId="4" fontId="60" fillId="0" borderId="147" applyFill="0" applyBorder="0" applyProtection="0">
      <alignment horizontal="right" vertical="center"/>
    </xf>
    <xf numFmtId="0" fontId="60" fillId="0" borderId="147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0" fontId="78" fillId="93" borderId="144" applyNumberFormat="0" applyAlignment="0" applyProtection="0"/>
    <xf numFmtId="0" fontId="58" fillId="86" borderId="168">
      <alignment horizontal="right" vertical="center"/>
    </xf>
    <xf numFmtId="0" fontId="68" fillId="43" borderId="144" applyNumberFormat="0" applyAlignment="0" applyProtection="0"/>
    <xf numFmtId="0" fontId="82" fillId="43" borderId="143" applyNumberFormat="0" applyAlignment="0" applyProtection="0"/>
    <xf numFmtId="0" fontId="78" fillId="93" borderId="144" applyNumberFormat="0" applyAlignment="0" applyProtection="0"/>
    <xf numFmtId="0" fontId="85" fillId="0" borderId="145" applyNumberFormat="0" applyFill="0" applyAlignment="0" applyProtection="0"/>
    <xf numFmtId="0" fontId="8" fillId="47" borderId="146" applyNumberFormat="0" applyFont="0" applyAlignment="0" applyProtection="0"/>
    <xf numFmtId="0" fontId="78" fillId="93" borderId="144" applyNumberFormat="0" applyAlignment="0" applyProtection="0"/>
    <xf numFmtId="0" fontId="60" fillId="0" borderId="150">
      <alignment horizontal="left" vertical="center" wrapText="1" indent="2"/>
    </xf>
    <xf numFmtId="0" fontId="71" fillId="93" borderId="144" applyNumberFormat="0" applyAlignment="0" applyProtection="0"/>
    <xf numFmtId="0" fontId="60" fillId="0" borderId="166" applyNumberFormat="0" applyFill="0" applyAlignment="0" applyProtection="0"/>
    <xf numFmtId="4" fontId="60" fillId="0" borderId="147" applyFill="0" applyBorder="0" applyProtection="0">
      <alignment horizontal="right" vertical="center"/>
    </xf>
    <xf numFmtId="4" fontId="58" fillId="86" borderId="147">
      <alignment horizontal="right" vertical="center"/>
    </xf>
    <xf numFmtId="4" fontId="58" fillId="84" borderId="147">
      <alignment horizontal="right" vertical="center"/>
    </xf>
    <xf numFmtId="0" fontId="62" fillId="84" borderId="147">
      <alignment horizontal="right" vertical="center"/>
    </xf>
    <xf numFmtId="0" fontId="58" fillId="86" borderId="149">
      <alignment horizontal="right" vertical="center"/>
    </xf>
    <xf numFmtId="0" fontId="23" fillId="43" borderId="143" applyNumberFormat="0" applyAlignment="0" applyProtection="0"/>
    <xf numFmtId="0" fontId="67" fillId="43" borderId="144" applyNumberFormat="0" applyAlignment="0" applyProtection="0"/>
    <xf numFmtId="0" fontId="78" fillId="93" borderId="144" applyNumberFormat="0" applyAlignment="0" applyProtection="0"/>
    <xf numFmtId="0" fontId="85" fillId="0" borderId="145" applyNumberFormat="0" applyFill="0" applyAlignment="0" applyProtection="0"/>
    <xf numFmtId="0" fontId="44" fillId="82" borderId="0" applyNumberFormat="0" applyBorder="0" applyAlignment="0" applyProtection="0"/>
    <xf numFmtId="0" fontId="58" fillId="86" borderId="166">
      <alignment horizontal="right" vertical="center"/>
    </xf>
    <xf numFmtId="4" fontId="58" fillId="86" borderId="166">
      <alignment horizontal="right" vertical="center"/>
    </xf>
    <xf numFmtId="4" fontId="60" fillId="0" borderId="166" applyFill="0" applyBorder="0" applyProtection="0">
      <alignment horizontal="right" vertical="center"/>
    </xf>
    <xf numFmtId="0" fontId="58" fillId="86" borderId="168">
      <alignment horizontal="right" vertical="center"/>
    </xf>
    <xf numFmtId="0" fontId="82" fillId="43" borderId="162" applyNumberFormat="0" applyAlignment="0" applyProtection="0"/>
    <xf numFmtId="0" fontId="23" fillId="43" borderId="162" applyNumberFormat="0" applyAlignment="0" applyProtection="0"/>
    <xf numFmtId="0" fontId="60" fillId="85" borderId="166"/>
    <xf numFmtId="0" fontId="17" fillId="0" borderId="164" applyNumberFormat="0" applyFill="0" applyAlignment="0" applyProtection="0"/>
    <xf numFmtId="0" fontId="58" fillId="86" borderId="166">
      <alignment horizontal="right" vertical="center"/>
    </xf>
    <xf numFmtId="0" fontId="68" fillId="43" borderId="163" applyNumberFormat="0" applyAlignment="0" applyProtection="0"/>
    <xf numFmtId="0" fontId="60" fillId="86" borderId="169">
      <alignment horizontal="left" vertical="center" wrapText="1" indent="2"/>
    </xf>
    <xf numFmtId="0" fontId="62" fillId="84" borderId="166">
      <alignment horizontal="right" vertical="center"/>
    </xf>
    <xf numFmtId="49" fontId="60" fillId="0" borderId="167" applyNumberFormat="0" applyFont="0" applyFill="0" applyBorder="0" applyProtection="0">
      <alignment horizontal="left" vertical="center" indent="5"/>
    </xf>
    <xf numFmtId="0" fontId="58" fillId="86" borderId="168">
      <alignment horizontal="right" vertical="center"/>
    </xf>
    <xf numFmtId="49" fontId="60" fillId="0" borderId="167" applyNumberFormat="0" applyFont="0" applyFill="0" applyBorder="0" applyProtection="0">
      <alignment horizontal="left" vertical="center" indent="5"/>
    </xf>
    <xf numFmtId="0" fontId="78" fillId="93" borderId="163" applyNumberFormat="0" applyAlignment="0" applyProtection="0"/>
    <xf numFmtId="0" fontId="60" fillId="86" borderId="150">
      <alignment horizontal="left" vertical="center" wrapText="1" indent="2"/>
    </xf>
    <xf numFmtId="4" fontId="58" fillId="86" borderId="166">
      <alignment horizontal="right" vertical="center"/>
    </xf>
    <xf numFmtId="4" fontId="60" fillId="0" borderId="166">
      <alignment horizontal="right" vertical="center"/>
    </xf>
    <xf numFmtId="0" fontId="58" fillId="86" borderId="166">
      <alignment horizontal="right" vertical="center"/>
    </xf>
    <xf numFmtId="0" fontId="82" fillId="43" borderId="162" applyNumberFormat="0" applyAlignment="0" applyProtection="0"/>
    <xf numFmtId="0" fontId="43" fillId="0" borderId="0" applyNumberFormat="0" applyFill="0" applyBorder="0" applyAlignment="0" applyProtection="0"/>
    <xf numFmtId="4" fontId="62" fillId="84" borderId="166">
      <alignment horizontal="right" vertical="center"/>
    </xf>
    <xf numFmtId="4" fontId="58" fillId="86" borderId="167">
      <alignment horizontal="right" vertical="center"/>
    </xf>
    <xf numFmtId="4" fontId="58" fillId="86" borderId="166">
      <alignment horizontal="right" vertical="center"/>
    </xf>
    <xf numFmtId="4" fontId="62" fillId="84" borderId="166">
      <alignment horizontal="right" vertical="center"/>
    </xf>
    <xf numFmtId="0" fontId="67" fillId="43" borderId="144" applyNumberFormat="0" applyAlignment="0" applyProtection="0"/>
    <xf numFmtId="0" fontId="62" fillId="84" borderId="166">
      <alignment horizontal="right" vertical="center"/>
    </xf>
    <xf numFmtId="0" fontId="17" fillId="0" borderId="164" applyNumberFormat="0" applyFill="0" applyAlignment="0" applyProtection="0"/>
    <xf numFmtId="0" fontId="58" fillId="86" borderId="166">
      <alignment horizontal="right" vertical="center"/>
    </xf>
    <xf numFmtId="0" fontId="82" fillId="43" borderId="162" applyNumberFormat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76" borderId="0" applyNumberFormat="0" applyBorder="0" applyAlignment="0" applyProtection="0"/>
    <xf numFmtId="0" fontId="62" fillId="84" borderId="166">
      <alignment horizontal="right" vertical="center"/>
    </xf>
    <xf numFmtId="4" fontId="60" fillId="85" borderId="166"/>
    <xf numFmtId="0" fontId="85" fillId="0" borderId="145" applyNumberFormat="0" applyFill="0" applyAlignment="0" applyProtection="0"/>
    <xf numFmtId="0" fontId="85" fillId="0" borderId="164" applyNumberFormat="0" applyFill="0" applyAlignment="0" applyProtection="0"/>
    <xf numFmtId="0" fontId="68" fillId="43" borderId="163" applyNumberFormat="0" applyAlignment="0" applyProtection="0"/>
    <xf numFmtId="0" fontId="60" fillId="0" borderId="150">
      <alignment horizontal="left" vertical="center" wrapText="1" indent="2"/>
    </xf>
    <xf numFmtId="4" fontId="60" fillId="0" borderId="166">
      <alignment horizontal="right" vertical="center"/>
    </xf>
    <xf numFmtId="176" fontId="60" fillId="99" borderId="166" applyNumberFormat="0" applyFont="0" applyBorder="0" applyAlignment="0" applyProtection="0">
      <alignment horizontal="right" vertical="center"/>
    </xf>
    <xf numFmtId="0" fontId="60" fillId="85" borderId="166"/>
    <xf numFmtId="0" fontId="85" fillId="0" borderId="164" applyNumberFormat="0" applyFill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49" fontId="59" fillId="0" borderId="166" applyNumberFormat="0" applyFill="0" applyBorder="0" applyProtection="0">
      <alignment horizontal="left" vertical="center"/>
    </xf>
    <xf numFmtId="0" fontId="119" fillId="83" borderId="143" applyNumberFormat="0" applyAlignment="0" applyProtection="0"/>
    <xf numFmtId="0" fontId="60" fillId="0" borderId="169">
      <alignment horizontal="left" vertical="center" wrapText="1" indent="2"/>
    </xf>
    <xf numFmtId="0" fontId="78" fillId="93" borderId="163" applyNumberFormat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0" fontId="67" fillId="43" borderId="163" applyNumberFormat="0" applyAlignment="0" applyProtection="0"/>
    <xf numFmtId="4" fontId="58" fillId="86" borderId="167">
      <alignment horizontal="right" vertical="center"/>
    </xf>
    <xf numFmtId="4" fontId="58" fillId="86" borderId="167">
      <alignment horizontal="right" vertical="center"/>
    </xf>
    <xf numFmtId="4" fontId="58" fillId="86" borderId="168">
      <alignment horizontal="right" vertical="center"/>
    </xf>
    <xf numFmtId="0" fontId="60" fillId="86" borderId="169">
      <alignment horizontal="left" vertical="center" wrapText="1" indent="2"/>
    </xf>
    <xf numFmtId="0" fontId="60" fillId="84" borderId="167">
      <alignment horizontal="left" vertical="center"/>
    </xf>
    <xf numFmtId="0" fontId="60" fillId="0" borderId="166">
      <alignment horizontal="right" vertical="center"/>
    </xf>
    <xf numFmtId="0" fontId="60" fillId="0" borderId="166" applyNumberFormat="0" applyFill="0" applyAlignment="0" applyProtection="0"/>
    <xf numFmtId="176" fontId="60" fillId="99" borderId="166" applyNumberFormat="0" applyFont="0" applyBorder="0" applyAlignment="0" applyProtection="0">
      <alignment horizontal="right" vertical="center"/>
    </xf>
    <xf numFmtId="4" fontId="60" fillId="85" borderId="166"/>
    <xf numFmtId="0" fontId="60" fillId="0" borderId="166" applyNumberFormat="0" applyFill="0" applyAlignment="0" applyProtection="0"/>
    <xf numFmtId="0" fontId="17" fillId="0" borderId="164" applyNumberFormat="0" applyFill="0" applyAlignment="0" applyProtection="0"/>
    <xf numFmtId="0" fontId="85" fillId="0" borderId="164" applyNumberFormat="0" applyFill="0" applyAlignment="0" applyProtection="0"/>
    <xf numFmtId="0" fontId="71" fillId="93" borderId="163" applyNumberFormat="0" applyAlignment="0" applyProtection="0"/>
    <xf numFmtId="0" fontId="68" fillId="43" borderId="163" applyNumberFormat="0" applyAlignment="0" applyProtection="0"/>
    <xf numFmtId="4" fontId="62" fillId="84" borderId="166">
      <alignment horizontal="right" vertical="center"/>
    </xf>
    <xf numFmtId="0" fontId="67" fillId="43" borderId="163" applyNumberFormat="0" applyAlignment="0" applyProtection="0"/>
    <xf numFmtId="0" fontId="60" fillId="0" borderId="169">
      <alignment horizontal="left" vertical="center" wrapText="1" indent="2"/>
    </xf>
    <xf numFmtId="0" fontId="60" fillId="86" borderId="169">
      <alignment horizontal="left" vertical="center" wrapText="1" indent="2"/>
    </xf>
    <xf numFmtId="0" fontId="60" fillId="0" borderId="169">
      <alignment horizontal="left" vertical="center" wrapText="1" indent="2"/>
    </xf>
    <xf numFmtId="0" fontId="23" fillId="43" borderId="162" applyNumberFormat="0" applyAlignment="0" applyProtection="0"/>
    <xf numFmtId="0" fontId="68" fillId="43" borderId="163" applyNumberFormat="0" applyAlignment="0" applyProtection="0"/>
    <xf numFmtId="0" fontId="71" fillId="93" borderId="163" applyNumberFormat="0" applyAlignment="0" applyProtection="0"/>
    <xf numFmtId="0" fontId="17" fillId="0" borderId="164" applyNumberFormat="0" applyFill="0" applyAlignment="0" applyProtection="0"/>
    <xf numFmtId="0" fontId="78" fillId="93" borderId="163" applyNumberFormat="0" applyAlignment="0" applyProtection="0"/>
    <xf numFmtId="0" fontId="8" fillId="47" borderId="165" applyNumberFormat="0" applyFont="0" applyAlignment="0" applyProtection="0"/>
    <xf numFmtId="0" fontId="85" fillId="0" borderId="164" applyNumberFormat="0" applyFill="0" applyAlignment="0" applyProtection="0"/>
    <xf numFmtId="0" fontId="68" fillId="43" borderId="163" applyNumberFormat="0" applyAlignment="0" applyProtection="0"/>
    <xf numFmtId="0" fontId="64" fillId="47" borderId="165" applyNumberFormat="0" applyFont="0" applyAlignment="0" applyProtection="0"/>
    <xf numFmtId="0" fontId="82" fillId="43" borderId="162" applyNumberFormat="0" applyAlignment="0" applyProtection="0"/>
    <xf numFmtId="0" fontId="85" fillId="0" borderId="164" applyNumberFormat="0" applyFill="0" applyAlignment="0" applyProtection="0"/>
    <xf numFmtId="0" fontId="82" fillId="43" borderId="162" applyNumberFormat="0" applyAlignment="0" applyProtection="0"/>
    <xf numFmtId="0" fontId="85" fillId="0" borderId="164" applyNumberFormat="0" applyFill="0" applyAlignment="0" applyProtection="0"/>
    <xf numFmtId="0" fontId="23" fillId="43" borderId="162" applyNumberFormat="0" applyAlignment="0" applyProtection="0"/>
    <xf numFmtId="0" fontId="67" fillId="43" borderId="163" applyNumberFormat="0" applyAlignment="0" applyProtection="0"/>
    <xf numFmtId="0" fontId="17" fillId="0" borderId="164" applyNumberFormat="0" applyFill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4" fontId="58" fillId="84" borderId="166">
      <alignment horizontal="right" vertical="center"/>
    </xf>
    <xf numFmtId="0" fontId="62" fillId="84" borderId="166">
      <alignment horizontal="right" vertical="center"/>
    </xf>
    <xf numFmtId="4" fontId="62" fillId="84" borderId="166">
      <alignment horizontal="right" vertical="center"/>
    </xf>
    <xf numFmtId="4" fontId="58" fillId="86" borderId="166">
      <alignment horizontal="right" vertical="center"/>
    </xf>
    <xf numFmtId="0" fontId="58" fillId="86" borderId="166">
      <alignment horizontal="right" vertical="center"/>
    </xf>
    <xf numFmtId="4" fontId="58" fillId="86" borderId="166">
      <alignment horizontal="right" vertical="center"/>
    </xf>
    <xf numFmtId="0" fontId="71" fillId="93" borderId="163" applyNumberFormat="0" applyAlignment="0" applyProtection="0"/>
    <xf numFmtId="0" fontId="60" fillId="0" borderId="166">
      <alignment horizontal="right" vertical="center"/>
    </xf>
    <xf numFmtId="4" fontId="60" fillId="0" borderId="166" applyFill="0" applyBorder="0" applyProtection="0">
      <alignment horizontal="right" vertical="center"/>
    </xf>
    <xf numFmtId="4" fontId="58" fillId="86" borderId="166">
      <alignment horizontal="right" vertical="center"/>
    </xf>
    <xf numFmtId="0" fontId="67" fillId="43" borderId="163" applyNumberFormat="0" applyAlignment="0" applyProtection="0"/>
    <xf numFmtId="0" fontId="58" fillId="84" borderId="166">
      <alignment horizontal="right" vertical="center"/>
    </xf>
    <xf numFmtId="0" fontId="85" fillId="0" borderId="164" applyNumberFormat="0" applyFill="0" applyAlignment="0" applyProtection="0"/>
    <xf numFmtId="0" fontId="60" fillId="84" borderId="167">
      <alignment horizontal="left" vertical="center"/>
    </xf>
    <xf numFmtId="0" fontId="78" fillId="93" borderId="163" applyNumberFormat="0" applyAlignment="0" applyProtection="0"/>
    <xf numFmtId="0" fontId="64" fillId="47" borderId="165" applyNumberFormat="0" applyFont="0" applyAlignment="0" applyProtection="0"/>
    <xf numFmtId="4" fontId="60" fillId="85" borderId="166"/>
    <xf numFmtId="0" fontId="60" fillId="0" borderId="166">
      <alignment horizontal="right" vertical="center"/>
    </xf>
    <xf numFmtId="49" fontId="60" fillId="0" borderId="166" applyNumberFormat="0" applyFont="0" applyFill="0" applyBorder="0" applyProtection="0">
      <alignment horizontal="left" vertical="center" indent="2"/>
    </xf>
    <xf numFmtId="0" fontId="85" fillId="0" borderId="164" applyNumberFormat="0" applyFill="0" applyAlignment="0" applyProtection="0"/>
    <xf numFmtId="0" fontId="60" fillId="0" borderId="166" applyNumberFormat="0" applyFill="0" applyAlignment="0" applyProtection="0"/>
    <xf numFmtId="0" fontId="60" fillId="0" borderId="166">
      <alignment horizontal="right" vertical="center"/>
    </xf>
    <xf numFmtId="0" fontId="67" fillId="43" borderId="163" applyNumberFormat="0" applyAlignment="0" applyProtection="0"/>
    <xf numFmtId="0" fontId="68" fillId="43" borderId="163" applyNumberFormat="0" applyAlignment="0" applyProtection="0"/>
    <xf numFmtId="0" fontId="71" fillId="93" borderId="163" applyNumberFormat="0" applyAlignment="0" applyProtection="0"/>
    <xf numFmtId="0" fontId="60" fillId="0" borderId="166">
      <alignment horizontal="right" vertical="center"/>
    </xf>
    <xf numFmtId="0" fontId="60" fillId="0" borderId="166" applyNumberFormat="0" applyFill="0" applyAlignment="0" applyProtection="0"/>
    <xf numFmtId="0" fontId="82" fillId="43" borderId="162" applyNumberFormat="0" applyAlignment="0" applyProtection="0"/>
    <xf numFmtId="0" fontId="60" fillId="85" borderId="166"/>
    <xf numFmtId="4" fontId="60" fillId="85" borderId="166"/>
    <xf numFmtId="0" fontId="85" fillId="0" borderId="164" applyNumberFormat="0" applyFill="0" applyAlignment="0" applyProtection="0"/>
    <xf numFmtId="0" fontId="8" fillId="47" borderId="165" applyNumberFormat="0" applyFont="0" applyAlignment="0" applyProtection="0"/>
    <xf numFmtId="0" fontId="60" fillId="0" borderId="166" applyNumberFormat="0" applyFill="0" applyAlignment="0" applyProtection="0"/>
    <xf numFmtId="0" fontId="17" fillId="0" borderId="164" applyNumberFormat="0" applyFill="0" applyAlignment="0" applyProtection="0"/>
    <xf numFmtId="0" fontId="85" fillId="0" borderId="164" applyNumberFormat="0" applyFill="0" applyAlignment="0" applyProtection="0"/>
    <xf numFmtId="0" fontId="58" fillId="84" borderId="166">
      <alignment horizontal="right" vertical="center"/>
    </xf>
    <xf numFmtId="176" fontId="60" fillId="99" borderId="166" applyNumberFormat="0" applyFont="0" applyBorder="0" applyAlignment="0" applyProtection="0">
      <alignment horizontal="right" vertical="center"/>
    </xf>
    <xf numFmtId="0" fontId="17" fillId="0" borderId="164" applyNumberFormat="0" applyFill="0" applyAlignment="0" applyProtection="0"/>
    <xf numFmtId="49" fontId="60" fillId="0" borderId="167" applyNumberFormat="0" applyFont="0" applyFill="0" applyBorder="0" applyProtection="0">
      <alignment horizontal="left" vertical="center" indent="5"/>
    </xf>
    <xf numFmtId="49" fontId="60" fillId="0" borderId="166" applyNumberFormat="0" applyFont="0" applyFill="0" applyBorder="0" applyProtection="0">
      <alignment horizontal="left" vertical="center" indent="2"/>
    </xf>
    <xf numFmtId="4" fontId="60" fillId="0" borderId="166" applyFill="0" applyBorder="0" applyProtection="0">
      <alignment horizontal="right" vertical="center"/>
    </xf>
    <xf numFmtId="0" fontId="58" fillId="86" borderId="168">
      <alignment horizontal="right" vertical="center"/>
    </xf>
    <xf numFmtId="0" fontId="67" fillId="43" borderId="163" applyNumberFormat="0" applyAlignment="0" applyProtection="0"/>
    <xf numFmtId="0" fontId="17" fillId="0" borderId="164" applyNumberFormat="0" applyFill="0" applyAlignment="0" applyProtection="0"/>
    <xf numFmtId="0" fontId="60" fillId="85" borderId="166"/>
    <xf numFmtId="4" fontId="60" fillId="85" borderId="166"/>
    <xf numFmtId="4" fontId="58" fillId="86" borderId="166">
      <alignment horizontal="right" vertical="center"/>
    </xf>
    <xf numFmtId="0" fontId="62" fillId="84" borderId="166">
      <alignment horizontal="right" vertical="center"/>
    </xf>
    <xf numFmtId="0" fontId="71" fillId="93" borderId="163" applyNumberFormat="0" applyAlignment="0" applyProtection="0"/>
    <xf numFmtId="0" fontId="68" fillId="43" borderId="163" applyNumberFormat="0" applyAlignment="0" applyProtection="0"/>
    <xf numFmtId="4" fontId="60" fillId="0" borderId="166">
      <alignment horizontal="right" vertical="center"/>
    </xf>
    <xf numFmtId="0" fontId="60" fillId="0" borderId="169">
      <alignment horizontal="left" vertical="center" wrapText="1" indent="2"/>
    </xf>
    <xf numFmtId="0" fontId="82" fillId="43" borderId="162" applyNumberFormat="0" applyAlignment="0" applyProtection="0"/>
    <xf numFmtId="0" fontId="78" fillId="93" borderId="163" applyNumberFormat="0" applyAlignment="0" applyProtection="0"/>
    <xf numFmtId="0" fontId="62" fillId="84" borderId="166">
      <alignment horizontal="right" vertical="center"/>
    </xf>
    <xf numFmtId="4" fontId="58" fillId="84" borderId="166">
      <alignment horizontal="right" vertical="center"/>
    </xf>
    <xf numFmtId="4" fontId="58" fillId="86" borderId="166">
      <alignment horizontal="right" vertical="center"/>
    </xf>
    <xf numFmtId="0" fontId="60" fillId="86" borderId="169">
      <alignment horizontal="left" vertical="center" wrapText="1" indent="2"/>
    </xf>
    <xf numFmtId="0" fontId="60" fillId="0" borderId="166">
      <alignment horizontal="right" vertical="center"/>
    </xf>
    <xf numFmtId="4" fontId="58" fillId="86" borderId="168">
      <alignment horizontal="right" vertical="center"/>
    </xf>
    <xf numFmtId="0" fontId="58" fillId="86" borderId="166">
      <alignment horizontal="right" vertical="center"/>
    </xf>
    <xf numFmtId="4" fontId="58" fillId="86" borderId="168">
      <alignment horizontal="right" vertical="center"/>
    </xf>
    <xf numFmtId="0" fontId="60" fillId="85" borderId="166"/>
    <xf numFmtId="0" fontId="64" fillId="47" borderId="165" applyNumberFormat="0" applyFont="0" applyAlignment="0" applyProtection="0"/>
    <xf numFmtId="0" fontId="60" fillId="85" borderId="166"/>
    <xf numFmtId="0" fontId="40" fillId="56" borderId="17" applyNumberFormat="0" applyAlignment="0" applyProtection="0"/>
    <xf numFmtId="0" fontId="23" fillId="43" borderId="162" applyNumberFormat="0" applyAlignment="0" applyProtection="0"/>
    <xf numFmtId="4" fontId="60" fillId="0" borderId="166">
      <alignment horizontal="right" vertical="center"/>
    </xf>
    <xf numFmtId="0" fontId="85" fillId="0" borderId="164" applyNumberFormat="0" applyFill="0" applyAlignment="0" applyProtection="0"/>
    <xf numFmtId="0" fontId="60" fillId="86" borderId="169">
      <alignment horizontal="left" vertical="center" wrapText="1" indent="2"/>
    </xf>
    <xf numFmtId="0" fontId="78" fillId="93" borderId="163" applyNumberFormat="0" applyAlignment="0" applyProtection="0"/>
    <xf numFmtId="0" fontId="58" fillId="86" borderId="166">
      <alignment horizontal="right" vertical="center"/>
    </xf>
    <xf numFmtId="4" fontId="58" fillId="84" borderId="166">
      <alignment horizontal="right" vertical="center"/>
    </xf>
    <xf numFmtId="0" fontId="60" fillId="85" borderId="166"/>
    <xf numFmtId="0" fontId="60" fillId="0" borderId="169">
      <alignment horizontal="left" vertical="center" wrapText="1" indent="2"/>
    </xf>
    <xf numFmtId="49" fontId="60" fillId="0" borderId="167" applyNumberFormat="0" applyFont="0" applyFill="0" applyBorder="0" applyProtection="0">
      <alignment horizontal="left" vertical="center" indent="5"/>
    </xf>
    <xf numFmtId="0" fontId="64" fillId="47" borderId="165" applyNumberFormat="0" applyFont="0" applyAlignment="0" applyProtection="0"/>
    <xf numFmtId="0" fontId="62" fillId="84" borderId="166">
      <alignment horizontal="right" vertical="center"/>
    </xf>
    <xf numFmtId="4" fontId="58" fillId="86" borderId="168">
      <alignment horizontal="right" vertical="center"/>
    </xf>
    <xf numFmtId="49" fontId="60" fillId="0" borderId="166" applyNumberFormat="0" applyFont="0" applyFill="0" applyBorder="0" applyProtection="0">
      <alignment horizontal="left" vertical="center" indent="2"/>
    </xf>
    <xf numFmtId="0" fontId="60" fillId="0" borderId="169">
      <alignment horizontal="left" vertical="center" wrapText="1" indent="2"/>
    </xf>
    <xf numFmtId="4" fontId="60" fillId="0" borderId="166">
      <alignment horizontal="right" vertical="center"/>
    </xf>
    <xf numFmtId="4" fontId="60" fillId="0" borderId="166">
      <alignment horizontal="right" vertical="center"/>
    </xf>
    <xf numFmtId="0" fontId="8" fillId="47" borderId="165" applyNumberFormat="0" applyFont="0" applyAlignment="0" applyProtection="0"/>
    <xf numFmtId="0" fontId="58" fillId="86" borderId="166">
      <alignment horizontal="right" vertical="center"/>
    </xf>
    <xf numFmtId="0" fontId="17" fillId="0" borderId="164" applyNumberFormat="0" applyFill="0" applyAlignment="0" applyProtection="0"/>
    <xf numFmtId="0" fontId="58" fillId="86" borderId="166">
      <alignment horizontal="right" vertical="center"/>
    </xf>
    <xf numFmtId="0" fontId="60" fillId="0" borderId="169">
      <alignment horizontal="left" vertical="center" wrapText="1" indent="2"/>
    </xf>
    <xf numFmtId="0" fontId="43" fillId="0" borderId="0" applyNumberFormat="0" applyFill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4" fontId="60" fillId="0" borderId="166">
      <alignment horizontal="right" vertical="center"/>
    </xf>
    <xf numFmtId="0" fontId="60" fillId="0" borderId="169">
      <alignment horizontal="left" vertical="center" wrapText="1" indent="2"/>
    </xf>
    <xf numFmtId="49" fontId="59" fillId="0" borderId="166" applyNumberFormat="0" applyFill="0" applyBorder="0" applyProtection="0">
      <alignment horizontal="left" vertical="center"/>
    </xf>
    <xf numFmtId="0" fontId="85" fillId="0" borderId="164" applyNumberFormat="0" applyFill="0" applyAlignment="0" applyProtection="0"/>
    <xf numFmtId="0" fontId="60" fillId="0" borderId="166" applyNumberFormat="0" applyFill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49" fontId="59" fillId="0" borderId="166" applyNumberFormat="0" applyFill="0" applyBorder="0" applyProtection="0">
      <alignment horizontal="left" vertical="center"/>
    </xf>
    <xf numFmtId="0" fontId="82" fillId="43" borderId="162" applyNumberFormat="0" applyAlignment="0" applyProtection="0"/>
    <xf numFmtId="4" fontId="58" fillId="86" borderId="166">
      <alignment horizontal="right" vertical="center"/>
    </xf>
    <xf numFmtId="4" fontId="62" fillId="84" borderId="166">
      <alignment horizontal="right" vertical="center"/>
    </xf>
    <xf numFmtId="0" fontId="60" fillId="85" borderId="166"/>
    <xf numFmtId="4" fontId="58" fillId="86" borderId="166">
      <alignment horizontal="right" vertical="center"/>
    </xf>
    <xf numFmtId="0" fontId="17" fillId="0" borderId="164" applyNumberFormat="0" applyFill="0" applyAlignment="0" applyProtection="0"/>
    <xf numFmtId="0" fontId="58" fillId="84" borderId="166">
      <alignment horizontal="right" vertical="center"/>
    </xf>
    <xf numFmtId="0" fontId="71" fillId="93" borderId="163" applyNumberFormat="0" applyAlignment="0" applyProtection="0"/>
    <xf numFmtId="0" fontId="85" fillId="0" borderId="164" applyNumberFormat="0" applyFill="0" applyAlignment="0" applyProtection="0"/>
    <xf numFmtId="0" fontId="17" fillId="0" borderId="164" applyNumberFormat="0" applyFill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4" fontId="60" fillId="0" borderId="166" applyFill="0" applyBorder="0" applyProtection="0">
      <alignment horizontal="right" vertical="center"/>
    </xf>
    <xf numFmtId="0" fontId="78" fillId="93" borderId="163" applyNumberFormat="0" applyAlignment="0" applyProtection="0"/>
    <xf numFmtId="4" fontId="58" fillId="86" borderId="166">
      <alignment horizontal="right" vertical="center"/>
    </xf>
    <xf numFmtId="0" fontId="58" fillId="86" borderId="166">
      <alignment horizontal="right" vertical="center"/>
    </xf>
    <xf numFmtId="0" fontId="85" fillId="0" borderId="164" applyNumberFormat="0" applyFill="0" applyAlignment="0" applyProtection="0"/>
    <xf numFmtId="49" fontId="59" fillId="0" borderId="166" applyNumberFormat="0" applyFill="0" applyBorder="0" applyProtection="0">
      <alignment horizontal="left" vertical="center"/>
    </xf>
    <xf numFmtId="4" fontId="60" fillId="85" borderId="166"/>
    <xf numFmtId="0" fontId="67" fillId="43" borderId="163" applyNumberFormat="0" applyAlignment="0" applyProtection="0"/>
    <xf numFmtId="0" fontId="60" fillId="86" borderId="169">
      <alignment horizontal="left" vertical="center" wrapText="1" indent="2"/>
    </xf>
    <xf numFmtId="4" fontId="60" fillId="0" borderId="166" applyFill="0" applyBorder="0" applyProtection="0">
      <alignment horizontal="right" vertical="center"/>
    </xf>
    <xf numFmtId="0" fontId="17" fillId="0" borderId="164" applyNumberFormat="0" applyFill="0" applyAlignment="0" applyProtection="0"/>
    <xf numFmtId="0" fontId="78" fillId="93" borderId="163" applyNumberFormat="0" applyAlignment="0" applyProtection="0"/>
    <xf numFmtId="176" fontId="60" fillId="99" borderId="166" applyNumberFormat="0" applyFont="0" applyBorder="0" applyAlignment="0" applyProtection="0">
      <alignment horizontal="right" vertical="center"/>
    </xf>
    <xf numFmtId="0" fontId="71" fillId="93" borderId="163" applyNumberFormat="0" applyAlignment="0" applyProtection="0"/>
    <xf numFmtId="4" fontId="60" fillId="0" borderId="166" applyFill="0" applyBorder="0" applyProtection="0">
      <alignment horizontal="right" vertical="center"/>
    </xf>
    <xf numFmtId="4" fontId="58" fillId="84" borderId="166">
      <alignment horizontal="right" vertical="center"/>
    </xf>
    <xf numFmtId="0" fontId="23" fillId="43" borderId="162" applyNumberFormat="0" applyAlignment="0" applyProtection="0"/>
    <xf numFmtId="0" fontId="60" fillId="85" borderId="166"/>
    <xf numFmtId="0" fontId="1" fillId="80" borderId="0" applyNumberFormat="0" applyBorder="0" applyAlignment="0" applyProtection="0"/>
    <xf numFmtId="0" fontId="60" fillId="0" borderId="169">
      <alignment horizontal="left" vertical="center" wrapText="1" indent="2"/>
    </xf>
    <xf numFmtId="4" fontId="60" fillId="0" borderId="166" applyFill="0" applyBorder="0" applyProtection="0">
      <alignment horizontal="right" vertical="center"/>
    </xf>
    <xf numFmtId="0" fontId="60" fillId="85" borderId="166"/>
    <xf numFmtId="0" fontId="96" fillId="48" borderId="165" applyNumberFormat="0" applyFont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18" fillId="0" borderId="0" applyFont="0" applyFill="0" applyBorder="0" applyAlignment="0" applyProtection="0">
      <alignment vertical="top"/>
    </xf>
    <xf numFmtId="168" fontId="13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3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18" fillId="0" borderId="0">
      <alignment vertical="top"/>
    </xf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3" fontId="133" fillId="28" borderId="166">
      <alignment horizontal="center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top"/>
    </xf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>
      <alignment vertical="top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9" fillId="83" borderId="143" applyNumberFormat="0" applyAlignment="0" applyProtection="0"/>
    <xf numFmtId="0" fontId="96" fillId="48" borderId="146" applyNumberFormat="0" applyFont="0" applyAlignment="0" applyProtection="0"/>
    <xf numFmtId="0" fontId="71" fillId="93" borderId="163" applyNumberFormat="0" applyAlignment="0" applyProtection="0"/>
    <xf numFmtId="0" fontId="85" fillId="0" borderId="164" applyNumberFormat="0" applyFill="0" applyAlignment="0" applyProtection="0"/>
    <xf numFmtId="0" fontId="60" fillId="0" borderId="169">
      <alignment horizontal="left" vertical="center" wrapText="1" indent="2"/>
    </xf>
    <xf numFmtId="0" fontId="82" fillId="43" borderId="162" applyNumberFormat="0" applyAlignment="0" applyProtection="0"/>
    <xf numFmtId="0" fontId="39" fillId="56" borderId="18" applyNumberFormat="0" applyAlignment="0" applyProtection="0"/>
    <xf numFmtId="176" fontId="60" fillId="99" borderId="166" applyNumberFormat="0" applyFont="0" applyBorder="0" applyAlignment="0" applyProtection="0">
      <alignment horizontal="right" vertical="center"/>
    </xf>
    <xf numFmtId="0" fontId="67" fillId="43" borderId="163" applyNumberFormat="0" applyAlignment="0" applyProtection="0"/>
    <xf numFmtId="4" fontId="60" fillId="0" borderId="166" applyFill="0" applyBorder="0" applyProtection="0">
      <alignment horizontal="right" vertical="center"/>
    </xf>
    <xf numFmtId="4" fontId="60" fillId="85" borderId="166"/>
    <xf numFmtId="4" fontId="58" fillId="86" borderId="167">
      <alignment horizontal="right" vertical="center"/>
    </xf>
    <xf numFmtId="0" fontId="58" fillId="84" borderId="166">
      <alignment horizontal="right" vertical="center"/>
    </xf>
    <xf numFmtId="0" fontId="60" fillId="0" borderId="166">
      <alignment horizontal="right" vertical="center"/>
    </xf>
    <xf numFmtId="0" fontId="67" fillId="43" borderId="163" applyNumberFormat="0" applyAlignment="0" applyProtection="0"/>
    <xf numFmtId="0" fontId="44" fillId="82" borderId="0" applyNumberFormat="0" applyBorder="0" applyAlignment="0" applyProtection="0"/>
    <xf numFmtId="0" fontId="68" fillId="43" borderId="163" applyNumberFormat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0" fontId="60" fillId="0" borderId="169">
      <alignment horizontal="left" vertical="center" wrapText="1" indent="2"/>
    </xf>
    <xf numFmtId="4" fontId="58" fillId="86" borderId="166">
      <alignment horizontal="right" vertical="center"/>
    </xf>
    <xf numFmtId="4" fontId="58" fillId="86" borderId="168">
      <alignment horizontal="right" vertical="center"/>
    </xf>
    <xf numFmtId="0" fontId="60" fillId="85" borderId="166"/>
    <xf numFmtId="0" fontId="17" fillId="0" borderId="164" applyNumberFormat="0" applyFill="0" applyAlignment="0" applyProtection="0"/>
    <xf numFmtId="0" fontId="58" fillId="86" borderId="167">
      <alignment horizontal="right" vertical="center"/>
    </xf>
    <xf numFmtId="0" fontId="85" fillId="0" borderId="164" applyNumberFormat="0" applyFill="0" applyAlignment="0" applyProtection="0"/>
    <xf numFmtId="0" fontId="40" fillId="56" borderId="17" applyNumberFormat="0" applyAlignment="0" applyProtection="0"/>
    <xf numFmtId="0" fontId="78" fillId="93" borderId="163" applyNumberFormat="0" applyAlignment="0" applyProtection="0"/>
    <xf numFmtId="0" fontId="60" fillId="0" borderId="166" applyNumberFormat="0" applyFill="0" applyAlignment="0" applyProtection="0"/>
    <xf numFmtId="0" fontId="85" fillId="0" borderId="164" applyNumberFormat="0" applyFill="0" applyAlignment="0" applyProtection="0"/>
    <xf numFmtId="0" fontId="44" fillId="70" borderId="0" applyNumberFormat="0" applyBorder="0" applyAlignment="0" applyProtection="0"/>
    <xf numFmtId="0" fontId="78" fillId="93" borderId="163" applyNumberFormat="0" applyAlignment="0" applyProtection="0"/>
    <xf numFmtId="0" fontId="85" fillId="0" borderId="164" applyNumberFormat="0" applyFill="0" applyAlignment="0" applyProtection="0"/>
    <xf numFmtId="0" fontId="82" fillId="43" borderId="162" applyNumberFormat="0" applyAlignment="0" applyProtection="0"/>
    <xf numFmtId="0" fontId="44" fillId="74" borderId="0" applyNumberFormat="0" applyBorder="0" applyAlignment="0" applyProtection="0"/>
    <xf numFmtId="4" fontId="62" fillId="84" borderId="166">
      <alignment horizontal="right" vertical="center"/>
    </xf>
    <xf numFmtId="0" fontId="67" fillId="43" borderId="163" applyNumberFormat="0" applyAlignment="0" applyProtection="0"/>
    <xf numFmtId="0" fontId="60" fillId="0" borderId="166">
      <alignment horizontal="right" vertical="center"/>
    </xf>
    <xf numFmtId="0" fontId="23" fillId="43" borderId="162" applyNumberFormat="0" applyAlignment="0" applyProtection="0"/>
    <xf numFmtId="0" fontId="8" fillId="47" borderId="165" applyNumberFormat="0" applyFont="0" applyAlignment="0" applyProtection="0"/>
    <xf numFmtId="0" fontId="64" fillId="47" borderId="165" applyNumberFormat="0" applyFont="0" applyAlignment="0" applyProtection="0"/>
    <xf numFmtId="167" fontId="8" fillId="123" borderId="0">
      <protection locked="0"/>
    </xf>
    <xf numFmtId="0" fontId="85" fillId="0" borderId="164" applyNumberFormat="0" applyFill="0" applyAlignment="0" applyProtection="0"/>
    <xf numFmtId="0" fontId="58" fillId="84" borderId="166">
      <alignment horizontal="right" vertical="center"/>
    </xf>
    <xf numFmtId="49" fontId="60" fillId="0" borderId="167" applyNumberFormat="0" applyFont="0" applyFill="0" applyBorder="0" applyProtection="0">
      <alignment horizontal="left" vertical="center" indent="5"/>
    </xf>
    <xf numFmtId="0" fontId="39" fillId="56" borderId="18" applyNumberFormat="0" applyAlignment="0" applyProtection="0"/>
    <xf numFmtId="0" fontId="1" fillId="81" borderId="0" applyNumberFormat="0" applyBorder="0" applyAlignment="0" applyProtection="0"/>
    <xf numFmtId="4" fontId="58" fillId="86" borderId="166">
      <alignment horizontal="right" vertical="center"/>
    </xf>
    <xf numFmtId="4" fontId="58" fillId="86" borderId="166">
      <alignment horizontal="right" vertical="center"/>
    </xf>
    <xf numFmtId="0" fontId="60" fillId="0" borderId="166">
      <alignment horizontal="right" vertical="center"/>
    </xf>
    <xf numFmtId="0" fontId="60" fillId="0" borderId="166">
      <alignment horizontal="right" vertical="center"/>
    </xf>
    <xf numFmtId="0" fontId="60" fillId="0" borderId="169">
      <alignment horizontal="left" vertical="center" wrapText="1" indent="2"/>
    </xf>
    <xf numFmtId="0" fontId="78" fillId="93" borderId="163" applyNumberFormat="0" applyAlignment="0" applyProtection="0"/>
    <xf numFmtId="0" fontId="60" fillId="86" borderId="169">
      <alignment horizontal="left" vertical="center" wrapText="1" indent="2"/>
    </xf>
    <xf numFmtId="0" fontId="82" fillId="43" borderId="162" applyNumberFormat="0" applyAlignment="0" applyProtection="0"/>
    <xf numFmtId="4" fontId="102" fillId="0" borderId="170" applyNumberFormat="0" applyFont="0" applyFill="0" applyAlignment="0" applyProtection="0"/>
    <xf numFmtId="0" fontId="67" fillId="43" borderId="144" applyNumberFormat="0" applyAlignment="0" applyProtection="0"/>
    <xf numFmtId="0" fontId="71" fillId="93" borderId="144" applyNumberFormat="0" applyAlignment="0" applyProtection="0"/>
    <xf numFmtId="0" fontId="78" fillId="93" borderId="144" applyNumberFormat="0" applyAlignment="0" applyProtection="0"/>
    <xf numFmtId="4" fontId="58" fillId="84" borderId="147">
      <alignment horizontal="right" vertical="center"/>
    </xf>
    <xf numFmtId="4" fontId="60" fillId="0" borderId="147" applyFill="0" applyBorder="0" applyProtection="0">
      <alignment horizontal="right" vertical="center"/>
    </xf>
    <xf numFmtId="49" fontId="60" fillId="0" borderId="148" applyNumberFormat="0" applyFont="0" applyFill="0" applyBorder="0" applyProtection="0">
      <alignment horizontal="left" vertical="center" indent="5"/>
    </xf>
    <xf numFmtId="4" fontId="58" fillId="86" borderId="147">
      <alignment horizontal="right" vertical="center"/>
    </xf>
    <xf numFmtId="4" fontId="58" fillId="84" borderId="147">
      <alignment horizontal="right" vertical="center"/>
    </xf>
    <xf numFmtId="0" fontId="67" fillId="43" borderId="144" applyNumberFormat="0" applyAlignment="0" applyProtection="0"/>
    <xf numFmtId="0" fontId="78" fillId="93" borderId="144" applyNumberFormat="0" applyAlignment="0" applyProtection="0"/>
    <xf numFmtId="0" fontId="82" fillId="43" borderId="143" applyNumberFormat="0" applyAlignment="0" applyProtection="0"/>
    <xf numFmtId="0" fontId="60" fillId="0" borderId="150">
      <alignment horizontal="left" vertical="center" wrapText="1" indent="2"/>
    </xf>
    <xf numFmtId="0" fontId="60" fillId="86" borderId="150">
      <alignment horizontal="left" vertical="center" wrapText="1" indent="2"/>
    </xf>
    <xf numFmtId="0" fontId="68" fillId="43" borderId="144" applyNumberFormat="0" applyAlignment="0" applyProtection="0"/>
    <xf numFmtId="0" fontId="71" fillId="93" borderId="144" applyNumberFormat="0" applyAlignment="0" applyProtection="0"/>
    <xf numFmtId="4" fontId="58" fillId="86" borderId="147">
      <alignment horizontal="right" vertical="center"/>
    </xf>
    <xf numFmtId="49" fontId="59" fillId="0" borderId="147" applyNumberFormat="0" applyFill="0" applyBorder="0" applyProtection="0">
      <alignment horizontal="left" vertical="center"/>
    </xf>
    <xf numFmtId="176" fontId="60" fillId="99" borderId="147" applyNumberFormat="0" applyFont="0" applyBorder="0" applyAlignment="0" applyProtection="0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4" fontId="60" fillId="0" borderId="147">
      <alignment horizontal="right" vertical="center"/>
    </xf>
    <xf numFmtId="0" fontId="71" fillId="93" borderId="144" applyNumberFormat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71" fillId="93" borderId="144" applyNumberFormat="0" applyAlignment="0" applyProtection="0"/>
    <xf numFmtId="0" fontId="62" fillId="84" borderId="147">
      <alignment horizontal="right" vertical="center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4" fontId="60" fillId="0" borderId="147" applyFill="0" applyBorder="0" applyProtection="0">
      <alignment horizontal="right" vertical="center"/>
    </xf>
    <xf numFmtId="0" fontId="1" fillId="65" borderId="0" applyNumberFormat="0" applyBorder="0" applyAlignment="0" applyProtection="0"/>
    <xf numFmtId="0" fontId="60" fillId="0" borderId="147" applyNumberFormat="0" applyFill="0" applyAlignment="0" applyProtection="0"/>
    <xf numFmtId="0" fontId="44" fillId="66" borderId="0" applyNumberFormat="0" applyBorder="0" applyAlignment="0" applyProtection="0"/>
    <xf numFmtId="0" fontId="44" fillId="62" borderId="0" applyNumberFormat="0" applyBorder="0" applyAlignment="0" applyProtection="0"/>
    <xf numFmtId="0" fontId="1" fillId="76" borderId="0" applyNumberFormat="0" applyBorder="0" applyAlignment="0" applyProtection="0"/>
    <xf numFmtId="0" fontId="64" fillId="47" borderId="146" applyNumberFormat="0" applyFont="0" applyAlignment="0" applyProtection="0"/>
    <xf numFmtId="0" fontId="60" fillId="0" borderId="147">
      <alignment horizontal="right" vertical="center"/>
    </xf>
    <xf numFmtId="4" fontId="58" fillId="86" borderId="149">
      <alignment horizontal="right" vertical="center"/>
    </xf>
    <xf numFmtId="0" fontId="17" fillId="0" borderId="145" applyNumberFormat="0" applyFill="0" applyAlignment="0" applyProtection="0"/>
    <xf numFmtId="0" fontId="44" fillId="70" borderId="0" applyNumberFormat="0" applyBorder="0" applyAlignment="0" applyProtection="0"/>
    <xf numFmtId="0" fontId="43" fillId="0" borderId="0" applyNumberFormat="0" applyFill="0" applyBorder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1" fillId="60" borderId="0" applyNumberFormat="0" applyBorder="0" applyAlignment="0" applyProtection="0"/>
    <xf numFmtId="0" fontId="1" fillId="73" borderId="0" applyNumberFormat="0" applyBorder="0" applyAlignment="0" applyProtection="0"/>
    <xf numFmtId="0" fontId="60" fillId="0" borderId="147">
      <alignment horizontal="right" vertical="center"/>
    </xf>
    <xf numFmtId="0" fontId="60" fillId="0" borderId="147" applyNumberFormat="0" applyFill="0" applyAlignment="0" applyProtection="0"/>
    <xf numFmtId="0" fontId="85" fillId="0" borderId="145" applyNumberFormat="0" applyFill="0" applyAlignment="0" applyProtection="0"/>
    <xf numFmtId="0" fontId="17" fillId="0" borderId="145" applyNumberFormat="0" applyFill="0" applyAlignment="0" applyProtection="0"/>
    <xf numFmtId="0" fontId="1" fillId="61" borderId="0" applyNumberFormat="0" applyBorder="0" applyAlignment="0" applyProtection="0"/>
    <xf numFmtId="0" fontId="71" fillId="93" borderId="144" applyNumberFormat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1" fillId="64" borderId="0" applyNumberFormat="0" applyBorder="0" applyAlignment="0" applyProtection="0"/>
    <xf numFmtId="0" fontId="58" fillId="84" borderId="147">
      <alignment horizontal="right" vertical="center"/>
    </xf>
    <xf numFmtId="0" fontId="30" fillId="0" borderId="0" applyNumberFormat="0" applyFill="0" applyBorder="0" applyAlignment="0" applyProtection="0"/>
    <xf numFmtId="0" fontId="1" fillId="72" borderId="0" applyNumberFormat="0" applyBorder="0" applyAlignment="0" applyProtection="0"/>
    <xf numFmtId="49" fontId="59" fillId="0" borderId="147" applyNumberFormat="0" applyFill="0" applyBorder="0" applyProtection="0">
      <alignment horizontal="left" vertical="center"/>
    </xf>
    <xf numFmtId="0" fontId="67" fillId="43" borderId="144" applyNumberFormat="0" applyAlignment="0" applyProtection="0"/>
    <xf numFmtId="0" fontId="68" fillId="43" borderId="144" applyNumberFormat="0" applyAlignment="0" applyProtection="0"/>
    <xf numFmtId="0" fontId="1" fillId="65" borderId="0" applyNumberFormat="0" applyBorder="0" applyAlignment="0" applyProtection="0"/>
    <xf numFmtId="0" fontId="82" fillId="43" borderId="143" applyNumberFormat="0" applyAlignment="0" applyProtection="0"/>
    <xf numFmtId="0" fontId="8" fillId="47" borderId="146" applyNumberFormat="0" applyFont="0" applyAlignment="0" applyProtection="0"/>
    <xf numFmtId="0" fontId="60" fillId="84" borderId="148">
      <alignment horizontal="left" vertical="center"/>
    </xf>
    <xf numFmtId="0" fontId="58" fillId="86" borderId="147">
      <alignment horizontal="right" vertical="center"/>
    </xf>
    <xf numFmtId="0" fontId="62" fillId="84" borderId="147">
      <alignment horizontal="right" vertical="center"/>
    </xf>
    <xf numFmtId="0" fontId="71" fillId="93" borderId="144" applyNumberFormat="0" applyAlignment="0" applyProtection="0"/>
    <xf numFmtId="0" fontId="60" fillId="84" borderId="148">
      <alignment horizontal="left" vertical="center"/>
    </xf>
    <xf numFmtId="0" fontId="23" fillId="43" borderId="143" applyNumberFormat="0" applyAlignment="0" applyProtection="0"/>
    <xf numFmtId="4" fontId="58" fillId="86" borderId="147">
      <alignment horizontal="right" vertical="center"/>
    </xf>
    <xf numFmtId="0" fontId="58" fillId="86" borderId="149">
      <alignment horizontal="right" vertical="center"/>
    </xf>
    <xf numFmtId="0" fontId="60" fillId="0" borderId="147" applyNumberFormat="0" applyFill="0" applyAlignment="0" applyProtection="0"/>
    <xf numFmtId="0" fontId="64" fillId="47" borderId="146" applyNumberFormat="0" applyFont="0" applyAlignment="0" applyProtection="0"/>
    <xf numFmtId="4" fontId="62" fillId="84" borderId="147">
      <alignment horizontal="right" vertical="center"/>
    </xf>
    <xf numFmtId="0" fontId="78" fillId="93" borderId="144" applyNumberFormat="0" applyAlignment="0" applyProtection="0"/>
    <xf numFmtId="0" fontId="64" fillId="47" borderId="146" applyNumberFormat="0" applyFont="0" applyAlignment="0" applyProtection="0"/>
    <xf numFmtId="0" fontId="62" fillId="84" borderId="147">
      <alignment horizontal="right" vertical="center"/>
    </xf>
    <xf numFmtId="0" fontId="44" fillId="74" borderId="0" applyNumberFormat="0" applyBorder="0" applyAlignment="0" applyProtection="0"/>
    <xf numFmtId="4" fontId="58" fillId="84" borderId="147">
      <alignment horizontal="right" vertical="center"/>
    </xf>
    <xf numFmtId="0" fontId="60" fillId="0" borderId="147" applyNumberFormat="0" applyFill="0" applyAlignment="0" applyProtection="0"/>
    <xf numFmtId="4" fontId="58" fillId="84" borderId="147">
      <alignment horizontal="right" vertical="center"/>
    </xf>
    <xf numFmtId="4" fontId="62" fillId="84" borderId="147">
      <alignment horizontal="right" vertical="center"/>
    </xf>
    <xf numFmtId="0" fontId="1" fillId="61" borderId="0" applyNumberFormat="0" applyBorder="0" applyAlignment="0" applyProtection="0"/>
    <xf numFmtId="0" fontId="82" fillId="43" borderId="143" applyNumberFormat="0" applyAlignment="0" applyProtection="0"/>
    <xf numFmtId="0" fontId="58" fillId="84" borderId="147">
      <alignment horizontal="right" vertical="center"/>
    </xf>
    <xf numFmtId="0" fontId="85" fillId="0" borderId="145" applyNumberFormat="0" applyFill="0" applyAlignment="0" applyProtection="0"/>
    <xf numFmtId="0" fontId="82" fillId="43" borderId="143" applyNumberFormat="0" applyAlignment="0" applyProtection="0"/>
    <xf numFmtId="0" fontId="68" fillId="43" borderId="144" applyNumberFormat="0" applyAlignment="0" applyProtection="0"/>
    <xf numFmtId="0" fontId="1" fillId="69" borderId="0" applyNumberFormat="0" applyBorder="0" applyAlignment="0" applyProtection="0"/>
    <xf numFmtId="0" fontId="68" fillId="43" borderId="144" applyNumberFormat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58" fillId="86" borderId="147">
      <alignment horizontal="right" vertical="center"/>
    </xf>
    <xf numFmtId="0" fontId="68" fillId="43" borderId="144" applyNumberFormat="0" applyAlignment="0" applyProtection="0"/>
    <xf numFmtId="0" fontId="60" fillId="86" borderId="150">
      <alignment horizontal="left" vertical="center" wrapText="1" indent="2"/>
    </xf>
    <xf numFmtId="0" fontId="60" fillId="86" borderId="150">
      <alignment horizontal="left" vertical="center" wrapText="1" indent="2"/>
    </xf>
    <xf numFmtId="49" fontId="59" fillId="0" borderId="147" applyNumberFormat="0" applyFill="0" applyBorder="0" applyProtection="0">
      <alignment horizontal="left" vertical="center"/>
    </xf>
    <xf numFmtId="0" fontId="71" fillId="93" borderId="144" applyNumberFormat="0" applyAlignment="0" applyProtection="0"/>
    <xf numFmtId="0" fontId="1" fillId="77" borderId="0" applyNumberFormat="0" applyBorder="0" applyAlignment="0" applyProtection="0"/>
    <xf numFmtId="4" fontId="58" fillId="86" borderId="149">
      <alignment horizontal="right" vertical="center"/>
    </xf>
    <xf numFmtId="4" fontId="60" fillId="85" borderId="147"/>
    <xf numFmtId="0" fontId="60" fillId="86" borderId="150">
      <alignment horizontal="left" vertical="center" wrapText="1" indent="2"/>
    </xf>
    <xf numFmtId="4" fontId="60" fillId="0" borderId="147" applyFill="0" applyBorder="0" applyProtection="0">
      <alignment horizontal="right" vertical="center"/>
    </xf>
    <xf numFmtId="0" fontId="67" fillId="43" borderId="144" applyNumberFormat="0" applyAlignment="0" applyProtection="0"/>
    <xf numFmtId="0" fontId="68" fillId="43" borderId="144" applyNumberFormat="0" applyAlignment="0" applyProtection="0"/>
    <xf numFmtId="0" fontId="58" fillId="86" borderId="147">
      <alignment horizontal="right" vertical="center"/>
    </xf>
    <xf numFmtId="4" fontId="62" fillId="84" borderId="147">
      <alignment horizontal="right" vertical="center"/>
    </xf>
    <xf numFmtId="4" fontId="58" fillId="86" borderId="148">
      <alignment horizontal="right" vertical="center"/>
    </xf>
    <xf numFmtId="0" fontId="64" fillId="47" borderId="146" applyNumberFormat="0" applyFont="0" applyAlignment="0" applyProtection="0"/>
    <xf numFmtId="0" fontId="68" fillId="43" borderId="144" applyNumberFormat="0" applyAlignment="0" applyProtection="0"/>
    <xf numFmtId="0" fontId="44" fillId="62" borderId="0" applyNumberFormat="0" applyBorder="0" applyAlignment="0" applyProtection="0"/>
    <xf numFmtId="0" fontId="58" fillId="84" borderId="147">
      <alignment horizontal="right" vertical="center"/>
    </xf>
    <xf numFmtId="4" fontId="58" fillId="86" borderId="147">
      <alignment horizontal="right" vertical="center"/>
    </xf>
    <xf numFmtId="0" fontId="60" fillId="86" borderId="150">
      <alignment horizontal="left" vertical="center" wrapText="1" indent="2"/>
    </xf>
    <xf numFmtId="49" fontId="60" fillId="0" borderId="147" applyNumberFormat="0" applyFont="0" applyFill="0" applyBorder="0" applyProtection="0">
      <alignment horizontal="left" vertical="center" indent="2"/>
    </xf>
    <xf numFmtId="4" fontId="60" fillId="0" borderId="147">
      <alignment horizontal="right" vertical="center"/>
    </xf>
    <xf numFmtId="0" fontId="58" fillId="84" borderId="147">
      <alignment horizontal="right" vertical="center"/>
    </xf>
    <xf numFmtId="0" fontId="23" fillId="43" borderId="143" applyNumberFormat="0" applyAlignment="0" applyProtection="0"/>
    <xf numFmtId="0" fontId="58" fillId="86" borderId="149">
      <alignment horizontal="right" vertical="center"/>
    </xf>
    <xf numFmtId="0" fontId="2" fillId="0" borderId="22" applyNumberFormat="0" applyFill="0" applyAlignment="0" applyProtection="0"/>
    <xf numFmtId="0" fontId="1" fillId="77" borderId="0" applyNumberFormat="0" applyBorder="0" applyAlignment="0" applyProtection="0"/>
    <xf numFmtId="0" fontId="17" fillId="0" borderId="145" applyNumberFormat="0" applyFill="0" applyAlignment="0" applyProtection="0"/>
    <xf numFmtId="0" fontId="82" fillId="43" borderId="143" applyNumberFormat="0" applyAlignment="0" applyProtection="0"/>
    <xf numFmtId="0" fontId="62" fillId="84" borderId="147">
      <alignment horizontal="right" vertical="center"/>
    </xf>
    <xf numFmtId="4" fontId="62" fillId="84" borderId="147">
      <alignment horizontal="right" vertical="center"/>
    </xf>
    <xf numFmtId="0" fontId="60" fillId="85" borderId="147"/>
    <xf numFmtId="0" fontId="23" fillId="43" borderId="143" applyNumberFormat="0" applyAlignment="0" applyProtection="0"/>
    <xf numFmtId="0" fontId="58" fillId="86" borderId="148">
      <alignment horizontal="right" vertical="center"/>
    </xf>
    <xf numFmtId="0" fontId="17" fillId="0" borderId="145" applyNumberFormat="0" applyFill="0" applyAlignment="0" applyProtection="0"/>
    <xf numFmtId="0" fontId="71" fillId="93" borderId="144" applyNumberFormat="0" applyAlignment="0" applyProtection="0"/>
    <xf numFmtId="0" fontId="1" fillId="73" borderId="0" applyNumberFormat="0" applyBorder="0" applyAlignment="0" applyProtection="0"/>
    <xf numFmtId="0" fontId="82" fillId="43" borderId="143" applyNumberFormat="0" applyAlignment="0" applyProtection="0"/>
    <xf numFmtId="0" fontId="60" fillId="86" borderId="150">
      <alignment horizontal="left" vertical="center" wrapText="1" indent="2"/>
    </xf>
    <xf numFmtId="0" fontId="60" fillId="0" borderId="147">
      <alignment horizontal="right" vertical="center"/>
    </xf>
    <xf numFmtId="0" fontId="60" fillId="85" borderId="147"/>
    <xf numFmtId="0" fontId="60" fillId="0" borderId="147">
      <alignment horizontal="right" vertical="center"/>
    </xf>
    <xf numFmtId="0" fontId="60" fillId="0" borderId="150">
      <alignment horizontal="left" vertical="center" wrapText="1" indent="2"/>
    </xf>
    <xf numFmtId="0" fontId="78" fillId="93" borderId="144" applyNumberFormat="0" applyAlignment="0" applyProtection="0"/>
    <xf numFmtId="4" fontId="60" fillId="0" borderId="147" applyFill="0" applyBorder="0" applyProtection="0">
      <alignment horizontal="right" vertical="center"/>
    </xf>
    <xf numFmtId="0" fontId="60" fillId="0" borderId="150">
      <alignment horizontal="left" vertical="center" wrapText="1" indent="2"/>
    </xf>
    <xf numFmtId="0" fontId="39" fillId="56" borderId="18" applyNumberFormat="0" applyAlignment="0" applyProtection="0"/>
    <xf numFmtId="0" fontId="44" fillId="66" borderId="0" applyNumberFormat="0" applyBorder="0" applyAlignment="0" applyProtection="0"/>
    <xf numFmtId="0" fontId="78" fillId="93" borderId="144" applyNumberFormat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71" fillId="93" borderId="144" applyNumberFormat="0" applyAlignment="0" applyProtection="0"/>
    <xf numFmtId="0" fontId="1" fillId="60" borderId="0" applyNumberFormat="0" applyBorder="0" applyAlignment="0" applyProtection="0"/>
    <xf numFmtId="0" fontId="60" fillId="0" borderId="150">
      <alignment horizontal="left" vertical="center" wrapText="1" indent="2"/>
    </xf>
    <xf numFmtId="0" fontId="67" fillId="43" borderId="144" applyNumberFormat="0" applyAlignment="0" applyProtection="0"/>
    <xf numFmtId="0" fontId="68" fillId="43" borderId="144" applyNumberFormat="0" applyAlignment="0" applyProtection="0"/>
    <xf numFmtId="4" fontId="58" fillId="86" borderId="147">
      <alignment horizontal="right" vertical="center"/>
    </xf>
    <xf numFmtId="4" fontId="58" fillId="86" borderId="147">
      <alignment horizontal="right" vertical="center"/>
    </xf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56" borderId="18" applyNumberFormat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58" fillId="84" borderId="147">
      <alignment horizontal="right" vertical="center"/>
    </xf>
    <xf numFmtId="0" fontId="85" fillId="0" borderId="145" applyNumberFormat="0" applyFill="0" applyAlignment="0" applyProtection="0"/>
    <xf numFmtId="0" fontId="85" fillId="0" borderId="145" applyNumberFormat="0" applyFill="0" applyAlignment="0" applyProtection="0"/>
    <xf numFmtId="0" fontId="64" fillId="47" borderId="146" applyNumberFormat="0" applyFont="0" applyAlignment="0" applyProtection="0"/>
    <xf numFmtId="0" fontId="8" fillId="47" borderId="146" applyNumberFormat="0" applyFont="0" applyAlignment="0" applyProtection="0"/>
    <xf numFmtId="4" fontId="60" fillId="0" borderId="147">
      <alignment horizontal="right" vertical="center"/>
    </xf>
    <xf numFmtId="0" fontId="23" fillId="43" borderId="143" applyNumberFormat="0" applyAlignment="0" applyProtection="0"/>
    <xf numFmtId="0" fontId="58" fillId="86" borderId="148">
      <alignment horizontal="right" vertical="center"/>
    </xf>
    <xf numFmtId="4" fontId="62" fillId="84" borderId="147">
      <alignment horizontal="right" vertical="center"/>
    </xf>
    <xf numFmtId="0" fontId="44" fillId="74" borderId="0" applyNumberFormat="0" applyBorder="0" applyAlignment="0" applyProtection="0"/>
    <xf numFmtId="0" fontId="60" fillId="85" borderId="147"/>
    <xf numFmtId="0" fontId="58" fillId="86" borderId="149">
      <alignment horizontal="right" vertical="center"/>
    </xf>
    <xf numFmtId="0" fontId="58" fillId="86" borderId="147">
      <alignment horizontal="right" vertical="center"/>
    </xf>
    <xf numFmtId="0" fontId="1" fillId="77" borderId="0" applyNumberFormat="0" applyBorder="0" applyAlignment="0" applyProtection="0"/>
    <xf numFmtId="0" fontId="58" fillId="86" borderId="148">
      <alignment horizontal="right" vertical="center"/>
    </xf>
    <xf numFmtId="0" fontId="85" fillId="0" borderId="145" applyNumberFormat="0" applyFill="0" applyAlignment="0" applyProtection="0"/>
    <xf numFmtId="4" fontId="58" fillId="86" borderId="147">
      <alignment horizontal="right" vertical="center"/>
    </xf>
    <xf numFmtId="0" fontId="82" fillId="43" borderId="143" applyNumberFormat="0" applyAlignment="0" applyProtection="0"/>
    <xf numFmtId="0" fontId="23" fillId="43" borderId="143" applyNumberFormat="0" applyAlignment="0" applyProtection="0"/>
    <xf numFmtId="0" fontId="82" fillId="43" borderId="143" applyNumberFormat="0" applyAlignment="0" applyProtection="0"/>
    <xf numFmtId="0" fontId="68" fillId="43" borderId="144" applyNumberFormat="0" applyAlignment="0" applyProtection="0"/>
    <xf numFmtId="0" fontId="60" fillId="0" borderId="147" applyNumberFormat="0" applyFill="0" applyAlignment="0" applyProtection="0"/>
    <xf numFmtId="0" fontId="68" fillId="43" borderId="144" applyNumberFormat="0" applyAlignment="0" applyProtection="0"/>
    <xf numFmtId="0" fontId="85" fillId="0" borderId="145" applyNumberFormat="0" applyFill="0" applyAlignment="0" applyProtection="0"/>
    <xf numFmtId="0" fontId="30" fillId="0" borderId="0" applyNumberFormat="0" applyFill="0" applyBorder="0" applyAlignment="0" applyProtection="0"/>
    <xf numFmtId="0" fontId="58" fillId="86" borderId="147">
      <alignment horizontal="right" vertical="center"/>
    </xf>
    <xf numFmtId="0" fontId="58" fillId="86" borderId="147">
      <alignment horizontal="right" vertical="center"/>
    </xf>
    <xf numFmtId="0" fontId="85" fillId="0" borderId="145" applyNumberFormat="0" applyFill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78" fillId="93" borderId="144" applyNumberFormat="0" applyAlignment="0" applyProtection="0"/>
    <xf numFmtId="0" fontId="60" fillId="0" borderId="150">
      <alignment horizontal="left" vertical="center" wrapText="1" indent="2"/>
    </xf>
    <xf numFmtId="0" fontId="58" fillId="86" borderId="149">
      <alignment horizontal="right" vertical="center"/>
    </xf>
    <xf numFmtId="49" fontId="60" fillId="0" borderId="148" applyNumberFormat="0" applyFont="0" applyFill="0" applyBorder="0" applyProtection="0">
      <alignment horizontal="left" vertical="center" indent="5"/>
    </xf>
    <xf numFmtId="0" fontId="78" fillId="93" borderId="144" applyNumberFormat="0" applyAlignment="0" applyProtection="0"/>
    <xf numFmtId="0" fontId="1" fillId="69" borderId="0" applyNumberFormat="0" applyBorder="0" applyAlignment="0" applyProtection="0"/>
    <xf numFmtId="4" fontId="60" fillId="85" borderId="147"/>
    <xf numFmtId="4" fontId="60" fillId="0" borderId="147" applyFill="0" applyBorder="0" applyProtection="0">
      <alignment horizontal="right" vertical="center"/>
    </xf>
    <xf numFmtId="0" fontId="68" fillId="43" borderId="144" applyNumberFormat="0" applyAlignment="0" applyProtection="0"/>
    <xf numFmtId="4" fontId="60" fillId="0" borderId="147">
      <alignment horizontal="right" vertical="center"/>
    </xf>
    <xf numFmtId="0" fontId="58" fillId="86" borderId="147">
      <alignment horizontal="right" vertical="center"/>
    </xf>
    <xf numFmtId="0" fontId="60" fillId="86" borderId="150">
      <alignment horizontal="left" vertical="center" wrapText="1" indent="2"/>
    </xf>
    <xf numFmtId="0" fontId="78" fillId="93" borderId="144" applyNumberFormat="0" applyAlignment="0" applyProtection="0"/>
    <xf numFmtId="0" fontId="60" fillId="0" borderId="147">
      <alignment horizontal="right" vertical="center"/>
    </xf>
    <xf numFmtId="0" fontId="8" fillId="47" borderId="146" applyNumberFormat="0" applyFont="0" applyAlignment="0" applyProtection="0"/>
    <xf numFmtId="0" fontId="44" fillId="70" borderId="0" applyNumberFormat="0" applyBorder="0" applyAlignment="0" applyProtection="0"/>
    <xf numFmtId="4" fontId="60" fillId="85" borderId="147"/>
    <xf numFmtId="176" fontId="60" fillId="99" borderId="147" applyNumberFormat="0" applyFont="0" applyBorder="0" applyAlignment="0" applyProtection="0">
      <alignment horizontal="right" vertical="center"/>
    </xf>
    <xf numFmtId="0" fontId="62" fillId="84" borderId="147">
      <alignment horizontal="right" vertical="center"/>
    </xf>
    <xf numFmtId="4" fontId="58" fillId="86" borderId="147">
      <alignment horizontal="right" vertical="center"/>
    </xf>
    <xf numFmtId="0" fontId="60" fillId="86" borderId="150">
      <alignment horizontal="left" vertical="center" wrapText="1" indent="2"/>
    </xf>
    <xf numFmtId="4" fontId="58" fillId="86" borderId="147">
      <alignment horizontal="right" vertical="center"/>
    </xf>
    <xf numFmtId="0" fontId="17" fillId="0" borderId="145" applyNumberFormat="0" applyFill="0" applyAlignment="0" applyProtection="0"/>
    <xf numFmtId="0" fontId="67" fillId="43" borderId="144" applyNumberFormat="0" applyAlignment="0" applyProtection="0"/>
    <xf numFmtId="0" fontId="58" fillId="86" borderId="147">
      <alignment horizontal="right" vertical="center"/>
    </xf>
    <xf numFmtId="0" fontId="60" fillId="0" borderId="150">
      <alignment horizontal="left" vertical="center" wrapText="1" indent="2"/>
    </xf>
    <xf numFmtId="0" fontId="60" fillId="84" borderId="148">
      <alignment horizontal="left" vertical="center"/>
    </xf>
    <xf numFmtId="0" fontId="60" fillId="84" borderId="148">
      <alignment horizontal="left" vertical="center"/>
    </xf>
    <xf numFmtId="4" fontId="60" fillId="0" borderId="147" applyFill="0" applyBorder="0" applyProtection="0">
      <alignment horizontal="right" vertical="center"/>
    </xf>
    <xf numFmtId="0" fontId="68" fillId="43" borderId="144" applyNumberFormat="0" applyAlignment="0" applyProtection="0"/>
    <xf numFmtId="0" fontId="60" fillId="0" borderId="147" applyNumberFormat="0" applyFill="0" applyAlignment="0" applyProtection="0"/>
    <xf numFmtId="0" fontId="1" fillId="68" borderId="0" applyNumberFormat="0" applyBorder="0" applyAlignment="0" applyProtection="0"/>
    <xf numFmtId="0" fontId="60" fillId="86" borderId="150">
      <alignment horizontal="left" vertical="center" wrapText="1" indent="2"/>
    </xf>
    <xf numFmtId="0" fontId="58" fillId="86" borderId="147">
      <alignment horizontal="right" vertical="center"/>
    </xf>
    <xf numFmtId="49" fontId="59" fillId="0" borderId="147" applyNumberFormat="0" applyFill="0" applyBorder="0" applyProtection="0">
      <alignment horizontal="left" vertical="center"/>
    </xf>
    <xf numFmtId="0" fontId="64" fillId="47" borderId="146" applyNumberFormat="0" applyFont="0" applyAlignment="0" applyProtection="0"/>
    <xf numFmtId="0" fontId="58" fillId="86" borderId="149">
      <alignment horizontal="right" vertical="center"/>
    </xf>
    <xf numFmtId="0" fontId="67" fillId="43" borderId="144" applyNumberFormat="0" applyAlignment="0" applyProtection="0"/>
    <xf numFmtId="4" fontId="60" fillId="85" borderId="147"/>
    <xf numFmtId="0" fontId="58" fillId="86" borderId="149">
      <alignment horizontal="right" vertical="center"/>
    </xf>
    <xf numFmtId="0" fontId="67" fillId="43" borderId="144" applyNumberFormat="0" applyAlignment="0" applyProtection="0"/>
    <xf numFmtId="0" fontId="1" fillId="69" borderId="0" applyNumberFormat="0" applyBorder="0" applyAlignment="0" applyProtection="0"/>
    <xf numFmtId="0" fontId="64" fillId="47" borderId="146" applyNumberFormat="0" applyFont="0" applyAlignment="0" applyProtection="0"/>
    <xf numFmtId="4" fontId="60" fillId="85" borderId="147"/>
    <xf numFmtId="0" fontId="64" fillId="47" borderId="146" applyNumberFormat="0" applyFont="0" applyAlignment="0" applyProtection="0"/>
    <xf numFmtId="0" fontId="71" fillId="93" borderId="144" applyNumberFormat="0" applyAlignment="0" applyProtection="0"/>
    <xf numFmtId="0" fontId="60" fillId="0" borderId="150">
      <alignment horizontal="left" vertical="center" wrapText="1" indent="2"/>
    </xf>
    <xf numFmtId="0" fontId="60" fillId="0" borderId="147" applyNumberFormat="0" applyFill="0" applyAlignment="0" applyProtection="0"/>
    <xf numFmtId="176" fontId="60" fillId="99" borderId="147" applyNumberFormat="0" applyFont="0" applyBorder="0" applyAlignment="0" applyProtection="0">
      <alignment horizontal="right" vertical="center"/>
    </xf>
    <xf numFmtId="0" fontId="68" fillId="43" borderId="144" applyNumberFormat="0" applyAlignment="0" applyProtection="0"/>
    <xf numFmtId="0" fontId="17" fillId="0" borderId="145" applyNumberFormat="0" applyFill="0" applyAlignment="0" applyProtection="0"/>
    <xf numFmtId="0" fontId="58" fillId="86" borderId="149">
      <alignment horizontal="right" vertical="center"/>
    </xf>
    <xf numFmtId="4" fontId="58" fillId="86" borderId="149">
      <alignment horizontal="right" vertical="center"/>
    </xf>
    <xf numFmtId="0" fontId="64" fillId="47" borderId="146" applyNumberFormat="0" applyFont="0" applyAlignment="0" applyProtection="0"/>
    <xf numFmtId="0" fontId="64" fillId="47" borderId="146" applyNumberFormat="0" applyFont="0" applyAlignment="0" applyProtection="0"/>
    <xf numFmtId="0" fontId="40" fillId="56" borderId="17" applyNumberFormat="0" applyAlignment="0" applyProtection="0"/>
    <xf numFmtId="0" fontId="58" fillId="86" borderId="147">
      <alignment horizontal="right" vertical="center"/>
    </xf>
    <xf numFmtId="4" fontId="58" fillId="84" borderId="147">
      <alignment horizontal="right" vertical="center"/>
    </xf>
    <xf numFmtId="49" fontId="59" fillId="0" borderId="147" applyNumberFormat="0" applyFill="0" applyBorder="0" applyProtection="0">
      <alignment horizontal="left" vertical="center"/>
    </xf>
    <xf numFmtId="0" fontId="64" fillId="47" borderId="146" applyNumberFormat="0" applyFont="0" applyAlignment="0" applyProtection="0"/>
    <xf numFmtId="0" fontId="17" fillId="0" borderId="145" applyNumberFormat="0" applyFill="0" applyAlignment="0" applyProtection="0"/>
    <xf numFmtId="0" fontId="60" fillId="86" borderId="150">
      <alignment horizontal="left" vertical="center" wrapText="1" indent="2"/>
    </xf>
    <xf numFmtId="0" fontId="44" fillId="78" borderId="0" applyNumberFormat="0" applyBorder="0" applyAlignment="0" applyProtection="0"/>
    <xf numFmtId="0" fontId="60" fillId="0" borderId="147">
      <alignment horizontal="right" vertical="center"/>
    </xf>
    <xf numFmtId="0" fontId="8" fillId="47" borderId="146" applyNumberFormat="0" applyFont="0" applyAlignment="0" applyProtection="0"/>
    <xf numFmtId="0" fontId="78" fillId="93" borderId="144" applyNumberFormat="0" applyAlignment="0" applyProtection="0"/>
    <xf numFmtId="0" fontId="85" fillId="0" borderId="145" applyNumberFormat="0" applyFill="0" applyAlignment="0" applyProtection="0"/>
    <xf numFmtId="0" fontId="58" fillId="86" borderId="148">
      <alignment horizontal="right" vertical="center"/>
    </xf>
    <xf numFmtId="0" fontId="85" fillId="0" borderId="145" applyNumberFormat="0" applyFill="0" applyAlignment="0" applyProtection="0"/>
    <xf numFmtId="4" fontId="60" fillId="0" borderId="147" applyFill="0" applyBorder="0" applyProtection="0">
      <alignment horizontal="right" vertical="center"/>
    </xf>
    <xf numFmtId="0" fontId="60" fillId="84" borderId="148">
      <alignment horizontal="left" vertical="center"/>
    </xf>
    <xf numFmtId="0" fontId="62" fillId="84" borderId="147">
      <alignment horizontal="right" vertical="center"/>
    </xf>
    <xf numFmtId="0" fontId="8" fillId="47" borderId="146" applyNumberFormat="0" applyFont="0" applyAlignment="0" applyProtection="0"/>
    <xf numFmtId="0" fontId="40" fillId="56" borderId="17" applyNumberFormat="0" applyAlignment="0" applyProtection="0"/>
    <xf numFmtId="0" fontId="60" fillId="85" borderId="147"/>
    <xf numFmtId="0" fontId="44" fillId="74" borderId="0" applyNumberFormat="0" applyBorder="0" applyAlignment="0" applyProtection="0"/>
    <xf numFmtId="4" fontId="58" fillId="86" borderId="147">
      <alignment horizontal="right" vertical="center"/>
    </xf>
    <xf numFmtId="0" fontId="71" fillId="93" borderId="144" applyNumberFormat="0" applyAlignment="0" applyProtection="0"/>
    <xf numFmtId="4" fontId="58" fillId="86" borderId="149">
      <alignment horizontal="right" vertical="center"/>
    </xf>
    <xf numFmtId="4" fontId="58" fillId="86" borderId="147">
      <alignment horizontal="right" vertical="center"/>
    </xf>
    <xf numFmtId="0" fontId="85" fillId="0" borderId="145" applyNumberFormat="0" applyFill="0" applyAlignment="0" applyProtection="0"/>
    <xf numFmtId="0" fontId="68" fillId="43" borderId="144" applyNumberFormat="0" applyAlignment="0" applyProtection="0"/>
    <xf numFmtId="4" fontId="58" fillId="86" borderId="147">
      <alignment horizontal="right" vertical="center"/>
    </xf>
    <xf numFmtId="0" fontId="60" fillId="86" borderId="150">
      <alignment horizontal="left" vertical="center" wrapText="1" indent="2"/>
    </xf>
    <xf numFmtId="0" fontId="85" fillId="0" borderId="145" applyNumberFormat="0" applyFill="0" applyAlignment="0" applyProtection="0"/>
    <xf numFmtId="0" fontId="60" fillId="0" borderId="150">
      <alignment horizontal="left" vertical="center" wrapText="1" indent="2"/>
    </xf>
    <xf numFmtId="0" fontId="58" fillId="86" borderId="147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0" fontId="58" fillId="84" borderId="147">
      <alignment horizontal="right" vertical="center"/>
    </xf>
    <xf numFmtId="4" fontId="62" fillId="84" borderId="147">
      <alignment horizontal="right" vertical="center"/>
    </xf>
    <xf numFmtId="176" fontId="60" fillId="99" borderId="147" applyNumberFormat="0" applyFont="0" applyBorder="0" applyAlignment="0" applyProtection="0">
      <alignment horizontal="right" vertical="center"/>
    </xf>
    <xf numFmtId="49" fontId="60" fillId="0" borderId="147" applyNumberFormat="0" applyFont="0" applyFill="0" applyBorder="0" applyProtection="0">
      <alignment horizontal="left" vertical="center" indent="2"/>
    </xf>
    <xf numFmtId="0" fontId="23" fillId="43" borderId="143" applyNumberFormat="0" applyAlignment="0" applyProtection="0"/>
    <xf numFmtId="0" fontId="85" fillId="0" borderId="145" applyNumberFormat="0" applyFill="0" applyAlignment="0" applyProtection="0"/>
    <xf numFmtId="0" fontId="1" fillId="68" borderId="0" applyNumberFormat="0" applyBorder="0" applyAlignment="0" applyProtection="0"/>
    <xf numFmtId="0" fontId="68" fillId="43" borderId="144" applyNumberFormat="0" applyAlignment="0" applyProtection="0"/>
    <xf numFmtId="0" fontId="67" fillId="43" borderId="144" applyNumberFormat="0" applyAlignment="0" applyProtection="0"/>
    <xf numFmtId="0" fontId="23" fillId="43" borderId="143" applyNumberFormat="0" applyAlignment="0" applyProtection="0"/>
    <xf numFmtId="0" fontId="62" fillId="84" borderId="147">
      <alignment horizontal="right" vertical="center"/>
    </xf>
    <xf numFmtId="0" fontId="58" fillId="86" borderId="149">
      <alignment horizontal="right" vertical="center"/>
    </xf>
    <xf numFmtId="4" fontId="58" fillId="86" borderId="148">
      <alignment horizontal="right" vertical="center"/>
    </xf>
    <xf numFmtId="0" fontId="78" fillId="93" borderId="144" applyNumberFormat="0" applyAlignment="0" applyProtection="0"/>
    <xf numFmtId="0" fontId="82" fillId="43" borderId="143" applyNumberFormat="0" applyAlignment="0" applyProtection="0"/>
    <xf numFmtId="0" fontId="58" fillId="86" borderId="148">
      <alignment horizontal="right" vertical="center"/>
    </xf>
    <xf numFmtId="0" fontId="85" fillId="0" borderId="145" applyNumberFormat="0" applyFill="0" applyAlignment="0" applyProtection="0"/>
    <xf numFmtId="0" fontId="58" fillId="84" borderId="147">
      <alignment horizontal="right" vertical="center"/>
    </xf>
    <xf numFmtId="4" fontId="58" fillId="86" borderId="147">
      <alignment horizontal="right" vertical="center"/>
    </xf>
    <xf numFmtId="0" fontId="44" fillId="62" borderId="0" applyNumberFormat="0" applyBorder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60" fillId="0" borderId="147" applyNumberFormat="0" applyFill="0" applyAlignment="0" applyProtection="0"/>
    <xf numFmtId="0" fontId="85" fillId="0" borderId="145" applyNumberFormat="0" applyFill="0" applyAlignment="0" applyProtection="0"/>
    <xf numFmtId="0" fontId="1" fillId="72" borderId="0" applyNumberFormat="0" applyBorder="0" applyAlignment="0" applyProtection="0"/>
    <xf numFmtId="0" fontId="60" fillId="0" borderId="150">
      <alignment horizontal="left" vertical="center" wrapText="1" indent="2"/>
    </xf>
    <xf numFmtId="0" fontId="8" fillId="47" borderId="146" applyNumberFormat="0" applyFont="0" applyAlignment="0" applyProtection="0"/>
    <xf numFmtId="0" fontId="85" fillId="0" borderId="145" applyNumberFormat="0" applyFill="0" applyAlignment="0" applyProtection="0"/>
    <xf numFmtId="0" fontId="43" fillId="0" borderId="0" applyNumberFormat="0" applyFill="0" applyBorder="0" applyAlignment="0" applyProtection="0"/>
    <xf numFmtId="4" fontId="60" fillId="0" borderId="147">
      <alignment horizontal="right" vertical="center"/>
    </xf>
    <xf numFmtId="0" fontId="78" fillId="93" borderId="144" applyNumberFormat="0" applyAlignment="0" applyProtection="0"/>
    <xf numFmtId="0" fontId="85" fillId="0" borderId="145" applyNumberFormat="0" applyFill="0" applyAlignment="0" applyProtection="0"/>
    <xf numFmtId="0" fontId="64" fillId="47" borderId="146" applyNumberFormat="0" applyFont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44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44" fillId="62" borderId="0" applyNumberFormat="0" applyBorder="0" applyAlignment="0" applyProtection="0"/>
    <xf numFmtId="0" fontId="1" fillId="60" borderId="0" applyNumberFormat="0" applyBorder="0" applyAlignment="0" applyProtection="0"/>
    <xf numFmtId="0" fontId="2" fillId="0" borderId="22" applyNumberFormat="0" applyFill="0" applyAlignment="0" applyProtection="0"/>
    <xf numFmtId="0" fontId="43" fillId="0" borderId="0" applyNumberFormat="0" applyFill="0" applyBorder="0" applyAlignment="0" applyProtection="0"/>
    <xf numFmtId="4" fontId="58" fillId="86" borderId="149">
      <alignment horizontal="right" vertical="center"/>
    </xf>
    <xf numFmtId="0" fontId="60" fillId="84" borderId="148">
      <alignment horizontal="left" vertical="center"/>
    </xf>
    <xf numFmtId="0" fontId="40" fillId="56" borderId="17" applyNumberFormat="0" applyAlignment="0" applyProtection="0"/>
    <xf numFmtId="0" fontId="39" fillId="56" borderId="18" applyNumberFormat="0" applyAlignment="0" applyProtection="0"/>
    <xf numFmtId="0" fontId="17" fillId="0" borderId="145" applyNumberFormat="0" applyFill="0" applyAlignment="0" applyProtection="0"/>
    <xf numFmtId="0" fontId="78" fillId="93" borderId="144" applyNumberFormat="0" applyAlignment="0" applyProtection="0"/>
    <xf numFmtId="0" fontId="58" fillId="86" borderId="147">
      <alignment horizontal="right" vertical="center"/>
    </xf>
    <xf numFmtId="0" fontId="17" fillId="0" borderId="145" applyNumberFormat="0" applyFill="0" applyAlignment="0" applyProtection="0"/>
    <xf numFmtId="0" fontId="82" fillId="43" borderId="143" applyNumberFormat="0" applyAlignment="0" applyProtection="0"/>
    <xf numFmtId="0" fontId="58" fillId="86" borderId="147">
      <alignment horizontal="right" vertical="center"/>
    </xf>
    <xf numFmtId="0" fontId="8" fillId="47" borderId="146" applyNumberFormat="0" applyFont="0" applyAlignment="0" applyProtection="0"/>
    <xf numFmtId="4" fontId="60" fillId="0" borderId="147">
      <alignment horizontal="right" vertical="center"/>
    </xf>
    <xf numFmtId="4" fontId="58" fillId="84" borderId="147">
      <alignment horizontal="right" vertical="center"/>
    </xf>
    <xf numFmtId="0" fontId="60" fillId="0" borderId="150">
      <alignment horizontal="left" vertical="center" wrapText="1" indent="2"/>
    </xf>
    <xf numFmtId="49" fontId="60" fillId="0" borderId="147" applyNumberFormat="0" applyFont="0" applyFill="0" applyBorder="0" applyProtection="0">
      <alignment horizontal="left" vertical="center" indent="2"/>
    </xf>
    <xf numFmtId="0" fontId="78" fillId="93" borderId="144" applyNumberFormat="0" applyAlignment="0" applyProtection="0"/>
    <xf numFmtId="4" fontId="58" fillId="86" borderId="149">
      <alignment horizontal="right" vertical="center"/>
    </xf>
    <xf numFmtId="0" fontId="64" fillId="47" borderId="146" applyNumberFormat="0" applyFont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60" fillId="0" borderId="150">
      <alignment horizontal="left" vertical="center" wrapText="1" indent="2"/>
    </xf>
    <xf numFmtId="0" fontId="60" fillId="85" borderId="147"/>
    <xf numFmtId="0" fontId="78" fillId="93" borderId="144" applyNumberFormat="0" applyAlignment="0" applyProtection="0"/>
    <xf numFmtId="4" fontId="58" fillId="84" borderId="147">
      <alignment horizontal="right" vertical="center"/>
    </xf>
    <xf numFmtId="0" fontId="60" fillId="86" borderId="150">
      <alignment horizontal="left" vertical="center" wrapText="1" indent="2"/>
    </xf>
    <xf numFmtId="4" fontId="60" fillId="0" borderId="147" applyFill="0" applyBorder="0" applyProtection="0">
      <alignment horizontal="right" vertical="center"/>
    </xf>
    <xf numFmtId="0" fontId="23" fillId="43" borderId="143" applyNumberFormat="0" applyAlignment="0" applyProtection="0"/>
    <xf numFmtId="0" fontId="67" fillId="43" borderId="144" applyNumberFormat="0" applyAlignment="0" applyProtection="0"/>
    <xf numFmtId="0" fontId="82" fillId="43" borderId="143" applyNumberFormat="0" applyAlignment="0" applyProtection="0"/>
    <xf numFmtId="0" fontId="60" fillId="0" borderId="150">
      <alignment horizontal="left" vertical="center" wrapText="1" indent="2"/>
    </xf>
    <xf numFmtId="0" fontId="60" fillId="86" borderId="150">
      <alignment horizontal="left" vertical="center" wrapText="1" indent="2"/>
    </xf>
    <xf numFmtId="4" fontId="60" fillId="0" borderId="147">
      <alignment horizontal="right" vertical="center"/>
    </xf>
    <xf numFmtId="0" fontId="68" fillId="43" borderId="144" applyNumberFormat="0" applyAlignment="0" applyProtection="0"/>
    <xf numFmtId="0" fontId="71" fillId="93" borderId="144" applyNumberFormat="0" applyAlignment="0" applyProtection="0"/>
    <xf numFmtId="4" fontId="58" fillId="86" borderId="147">
      <alignment horizontal="right" vertical="center"/>
    </xf>
    <xf numFmtId="0" fontId="60" fillId="85" borderId="147"/>
    <xf numFmtId="0" fontId="67" fillId="43" borderId="144" applyNumberFormat="0" applyAlignment="0" applyProtection="0"/>
    <xf numFmtId="0" fontId="58" fillId="86" borderId="147">
      <alignment horizontal="right" vertical="center"/>
    </xf>
    <xf numFmtId="0" fontId="58" fillId="86" borderId="149">
      <alignment horizontal="right" vertical="center"/>
    </xf>
    <xf numFmtId="0" fontId="58" fillId="86" borderId="149">
      <alignment horizontal="right" vertical="center"/>
    </xf>
    <xf numFmtId="0" fontId="60" fillId="0" borderId="150">
      <alignment horizontal="left" vertical="center" wrapText="1" indent="2"/>
    </xf>
    <xf numFmtId="4" fontId="60" fillId="0" borderId="147" applyFill="0" applyBorder="0" applyProtection="0">
      <alignment horizontal="right" vertical="center"/>
    </xf>
    <xf numFmtId="49" fontId="60" fillId="0" borderId="148" applyNumberFormat="0" applyFont="0" applyFill="0" applyBorder="0" applyProtection="0">
      <alignment horizontal="left" vertical="center" indent="5"/>
    </xf>
    <xf numFmtId="0" fontId="60" fillId="85" borderId="147"/>
    <xf numFmtId="4" fontId="58" fillId="86" borderId="148">
      <alignment horizontal="right" vertical="center"/>
    </xf>
    <xf numFmtId="0" fontId="17" fillId="0" borderId="145" applyNumberFormat="0" applyFill="0" applyAlignment="0" applyProtection="0"/>
    <xf numFmtId="0" fontId="58" fillId="86" borderId="148">
      <alignment horizontal="right" vertical="center"/>
    </xf>
    <xf numFmtId="0" fontId="85" fillId="0" borderId="145" applyNumberFormat="0" applyFill="0" applyAlignment="0" applyProtection="0"/>
    <xf numFmtId="4" fontId="60" fillId="85" borderId="147"/>
    <xf numFmtId="0" fontId="82" fillId="43" borderId="143" applyNumberFormat="0" applyAlignment="0" applyProtection="0"/>
    <xf numFmtId="0" fontId="64" fillId="47" borderId="146" applyNumberFormat="0" applyFont="0" applyAlignment="0" applyProtection="0"/>
    <xf numFmtId="0" fontId="68" fillId="43" borderId="144" applyNumberFormat="0" applyAlignment="0" applyProtection="0"/>
    <xf numFmtId="0" fontId="60" fillId="0" borderId="150">
      <alignment horizontal="left" vertical="center" wrapText="1" indent="2"/>
    </xf>
    <xf numFmtId="176" fontId="60" fillId="99" borderId="147" applyNumberFormat="0" applyFont="0" applyBorder="0" applyAlignment="0" applyProtection="0">
      <alignment horizontal="right" vertical="center"/>
    </xf>
    <xf numFmtId="0" fontId="78" fillId="93" borderId="144" applyNumberFormat="0" applyAlignment="0" applyProtection="0"/>
    <xf numFmtId="0" fontId="85" fillId="0" borderId="145" applyNumberFormat="0" applyFill="0" applyAlignment="0" applyProtection="0"/>
    <xf numFmtId="0" fontId="58" fillId="84" borderId="147">
      <alignment horizontal="right" vertical="center"/>
    </xf>
    <xf numFmtId="0" fontId="60" fillId="85" borderId="147"/>
    <xf numFmtId="4" fontId="60" fillId="85" borderId="147"/>
    <xf numFmtId="176" fontId="60" fillId="99" borderId="147" applyNumberFormat="0" applyFont="0" applyBorder="0" applyAlignment="0" applyProtection="0">
      <alignment horizontal="right" vertical="center"/>
    </xf>
    <xf numFmtId="49" fontId="59" fillId="0" borderId="147" applyNumberFormat="0" applyFill="0" applyBorder="0" applyProtection="0">
      <alignment horizontal="left" vertical="center"/>
    </xf>
    <xf numFmtId="4" fontId="60" fillId="0" borderId="147">
      <alignment horizontal="right" vertical="center"/>
    </xf>
    <xf numFmtId="0" fontId="71" fillId="93" borderId="144" applyNumberFormat="0" applyAlignment="0" applyProtection="0"/>
    <xf numFmtId="4" fontId="58" fillId="86" borderId="147">
      <alignment horizontal="right" vertical="center"/>
    </xf>
    <xf numFmtId="0" fontId="58" fillId="86" borderId="147">
      <alignment horizontal="right" vertical="center"/>
    </xf>
    <xf numFmtId="4" fontId="62" fillId="84" borderId="147">
      <alignment horizontal="right" vertical="center"/>
    </xf>
    <xf numFmtId="4" fontId="58" fillId="84" borderId="147">
      <alignment horizontal="right" vertical="center"/>
    </xf>
    <xf numFmtId="0" fontId="58" fillId="84" borderId="147">
      <alignment horizontal="right" vertical="center"/>
    </xf>
    <xf numFmtId="0" fontId="17" fillId="0" borderId="145" applyNumberFormat="0" applyFill="0" applyAlignment="0" applyProtection="0"/>
    <xf numFmtId="0" fontId="67" fillId="43" borderId="144" applyNumberFormat="0" applyAlignment="0" applyProtection="0"/>
    <xf numFmtId="0" fontId="23" fillId="43" borderId="143" applyNumberFormat="0" applyAlignment="0" applyProtection="0"/>
    <xf numFmtId="0" fontId="85" fillId="0" borderId="145" applyNumberFormat="0" applyFill="0" applyAlignment="0" applyProtection="0"/>
    <xf numFmtId="0" fontId="82" fillId="43" borderId="143" applyNumberFormat="0" applyAlignment="0" applyProtection="0"/>
    <xf numFmtId="0" fontId="82" fillId="43" borderId="162" applyNumberFormat="0" applyAlignment="0" applyProtection="0"/>
    <xf numFmtId="4" fontId="60" fillId="0" borderId="166" applyFill="0" applyBorder="0" applyProtection="0">
      <alignment horizontal="right" vertical="center"/>
    </xf>
    <xf numFmtId="0" fontId="85" fillId="0" borderId="145" applyNumberFormat="0" applyFill="0" applyAlignment="0" applyProtection="0"/>
    <xf numFmtId="0" fontId="64" fillId="47" borderId="146" applyNumberFormat="0" applyFont="0" applyAlignment="0" applyProtection="0"/>
    <xf numFmtId="0" fontId="68" fillId="43" borderId="144" applyNumberFormat="0" applyAlignment="0" applyProtection="0"/>
    <xf numFmtId="0" fontId="82" fillId="43" borderId="143" applyNumberFormat="0" applyAlignment="0" applyProtection="0"/>
    <xf numFmtId="0" fontId="64" fillId="47" borderId="146" applyNumberFormat="0" applyFont="0" applyAlignment="0" applyProtection="0"/>
    <xf numFmtId="0" fontId="17" fillId="0" borderId="145" applyNumberFormat="0" applyFill="0" applyAlignment="0" applyProtection="0"/>
    <xf numFmtId="0" fontId="68" fillId="43" borderId="144" applyNumberFormat="0" applyAlignment="0" applyProtection="0"/>
    <xf numFmtId="0" fontId="67" fillId="43" borderId="144" applyNumberFormat="0" applyAlignment="0" applyProtection="0"/>
    <xf numFmtId="0" fontId="60" fillId="0" borderId="150">
      <alignment horizontal="left" vertical="center" wrapText="1" indent="2"/>
    </xf>
    <xf numFmtId="0" fontId="60" fillId="86" borderId="150">
      <alignment horizontal="left" vertical="center" wrapText="1" indent="2"/>
    </xf>
    <xf numFmtId="0" fontId="60" fillId="86" borderId="150">
      <alignment horizontal="left" vertical="center" wrapText="1" indent="2"/>
    </xf>
    <xf numFmtId="0" fontId="67" fillId="43" borderId="144" applyNumberFormat="0" applyAlignment="0" applyProtection="0"/>
    <xf numFmtId="0" fontId="78" fillId="93" borderId="144" applyNumberFormat="0" applyAlignment="0" applyProtection="0"/>
    <xf numFmtId="4" fontId="58" fillId="84" borderId="147">
      <alignment horizontal="right" vertical="center"/>
    </xf>
    <xf numFmtId="49" fontId="60" fillId="0" borderId="148" applyNumberFormat="0" applyFont="0" applyFill="0" applyBorder="0" applyProtection="0">
      <alignment horizontal="left" vertical="center" indent="5"/>
    </xf>
    <xf numFmtId="0" fontId="60" fillId="86" borderId="150">
      <alignment horizontal="left" vertical="center" wrapText="1" indent="2"/>
    </xf>
    <xf numFmtId="4" fontId="58" fillId="86" borderId="148">
      <alignment horizontal="right" vertical="center"/>
    </xf>
    <xf numFmtId="0" fontId="64" fillId="47" borderId="146" applyNumberFormat="0" applyFont="0" applyAlignment="0" applyProtection="0"/>
    <xf numFmtId="4" fontId="60" fillId="85" borderId="147"/>
    <xf numFmtId="0" fontId="85" fillId="0" borderId="145" applyNumberFormat="0" applyFill="0" applyAlignment="0" applyProtection="0"/>
    <xf numFmtId="0" fontId="68" fillId="43" borderId="144" applyNumberFormat="0" applyAlignment="0" applyProtection="0"/>
    <xf numFmtId="0" fontId="60" fillId="86" borderId="150">
      <alignment horizontal="left" vertical="center" wrapText="1" indent="2"/>
    </xf>
    <xf numFmtId="0" fontId="58" fillId="86" borderId="147">
      <alignment horizontal="right" vertical="center"/>
    </xf>
    <xf numFmtId="0" fontId="58" fillId="86" borderId="148">
      <alignment horizontal="right" vertical="center"/>
    </xf>
    <xf numFmtId="0" fontId="23" fillId="43" borderId="143" applyNumberFormat="0" applyAlignment="0" applyProtection="0"/>
    <xf numFmtId="0" fontId="78" fillId="93" borderId="144" applyNumberFormat="0" applyAlignment="0" applyProtection="0"/>
    <xf numFmtId="49" fontId="60" fillId="0" borderId="147" applyNumberFormat="0" applyFont="0" applyFill="0" applyBorder="0" applyProtection="0">
      <alignment horizontal="left" vertical="center" indent="2"/>
    </xf>
    <xf numFmtId="0" fontId="58" fillId="84" borderId="147">
      <alignment horizontal="right" vertical="center"/>
    </xf>
    <xf numFmtId="0" fontId="62" fillId="84" borderId="147">
      <alignment horizontal="right" vertical="center"/>
    </xf>
    <xf numFmtId="4" fontId="58" fillId="86" borderId="147">
      <alignment horizontal="right" vertical="center"/>
    </xf>
    <xf numFmtId="4" fontId="62" fillId="84" borderId="166">
      <alignment horizontal="right" vertical="center"/>
    </xf>
    <xf numFmtId="0" fontId="85" fillId="0" borderId="164" applyNumberFormat="0" applyFill="0" applyAlignment="0" applyProtection="0"/>
    <xf numFmtId="4" fontId="58" fillId="86" borderId="168">
      <alignment horizontal="right" vertical="center"/>
    </xf>
    <xf numFmtId="0" fontId="78" fillId="93" borderId="163" applyNumberFormat="0" applyAlignment="0" applyProtection="0"/>
    <xf numFmtId="0" fontId="82" fillId="43" borderId="162" applyNumberFormat="0" applyAlignment="0" applyProtection="0"/>
    <xf numFmtId="4" fontId="58" fillId="86" borderId="166">
      <alignment horizontal="right" vertical="center"/>
    </xf>
    <xf numFmtId="0" fontId="71" fillId="93" borderId="163" applyNumberFormat="0" applyAlignment="0" applyProtection="0"/>
    <xf numFmtId="0" fontId="58" fillId="86" borderId="166">
      <alignment horizontal="right" vertical="center"/>
    </xf>
    <xf numFmtId="0" fontId="60" fillId="0" borderId="150">
      <alignment horizontal="left" vertical="center" wrapText="1" indent="2"/>
    </xf>
    <xf numFmtId="0" fontId="58" fillId="84" borderId="166">
      <alignment horizontal="right" vertical="center"/>
    </xf>
    <xf numFmtId="0" fontId="78" fillId="93" borderId="163" applyNumberFormat="0" applyAlignment="0" applyProtection="0"/>
    <xf numFmtId="0" fontId="71" fillId="93" borderId="144" applyNumberFormat="0" applyAlignment="0" applyProtection="0"/>
    <xf numFmtId="0" fontId="78" fillId="93" borderId="163" applyNumberFormat="0" applyAlignment="0" applyProtection="0"/>
    <xf numFmtId="4" fontId="60" fillId="0" borderId="166">
      <alignment horizontal="right" vertical="center"/>
    </xf>
    <xf numFmtId="0" fontId="17" fillId="0" borderId="164" applyNumberFormat="0" applyFill="0" applyAlignment="0" applyProtection="0"/>
    <xf numFmtId="0" fontId="1" fillId="65" borderId="0" applyNumberFormat="0" applyBorder="0" applyAlignment="0" applyProtection="0"/>
    <xf numFmtId="0" fontId="17" fillId="0" borderId="145" applyNumberFormat="0" applyFill="0" applyAlignment="0" applyProtection="0"/>
    <xf numFmtId="0" fontId="23" fillId="43" borderId="143" applyNumberFormat="0" applyAlignment="0" applyProtection="0"/>
    <xf numFmtId="0" fontId="1" fillId="76" borderId="0" applyNumberFormat="0" applyBorder="0" applyAlignment="0" applyProtection="0"/>
    <xf numFmtId="0" fontId="67" fillId="43" borderId="163" applyNumberFormat="0" applyAlignment="0" applyProtection="0"/>
    <xf numFmtId="0" fontId="17" fillId="0" borderId="164" applyNumberFormat="0" applyFill="0" applyAlignment="0" applyProtection="0"/>
    <xf numFmtId="0" fontId="64" fillId="47" borderId="165" applyNumberFormat="0" applyFont="0" applyAlignment="0" applyProtection="0"/>
    <xf numFmtId="4" fontId="60" fillId="85" borderId="166"/>
    <xf numFmtId="0" fontId="82" fillId="43" borderId="162" applyNumberFormat="0" applyAlignment="0" applyProtection="0"/>
    <xf numFmtId="49" fontId="59" fillId="0" borderId="147" applyNumberFormat="0" applyFill="0" applyBorder="0" applyProtection="0">
      <alignment horizontal="left" vertical="center"/>
    </xf>
    <xf numFmtId="4" fontId="60" fillId="0" borderId="147" applyFill="0" applyBorder="0" applyProtection="0">
      <alignment horizontal="right" vertical="center"/>
    </xf>
    <xf numFmtId="0" fontId="64" fillId="47" borderId="165" applyNumberFormat="0" applyFont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49" fontId="60" fillId="0" borderId="166" applyNumberFormat="0" applyFont="0" applyFill="0" applyBorder="0" applyProtection="0">
      <alignment horizontal="left" vertical="center" indent="2"/>
    </xf>
    <xf numFmtId="0" fontId="71" fillId="93" borderId="163" applyNumberFormat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49" fontId="60" fillId="0" borderId="147" applyNumberFormat="0" applyFont="0" applyFill="0" applyBorder="0" applyProtection="0">
      <alignment horizontal="left" vertical="center" indent="2"/>
    </xf>
    <xf numFmtId="0" fontId="67" fillId="43" borderId="163" applyNumberFormat="0" applyAlignment="0" applyProtection="0"/>
    <xf numFmtId="0" fontId="60" fillId="86" borderId="169">
      <alignment horizontal="left" vertical="center" wrapText="1" indent="2"/>
    </xf>
    <xf numFmtId="0" fontId="60" fillId="86" borderId="169">
      <alignment horizontal="left" vertical="center" wrapText="1" indent="2"/>
    </xf>
    <xf numFmtId="176" fontId="60" fillId="99" borderId="166" applyNumberFormat="0" applyFont="0" applyBorder="0" applyAlignment="0" applyProtection="0">
      <alignment horizontal="right" vertical="center"/>
    </xf>
    <xf numFmtId="4" fontId="58" fillId="86" borderId="166">
      <alignment horizontal="right" vertical="center"/>
    </xf>
    <xf numFmtId="49" fontId="59" fillId="0" borderId="166" applyNumberFormat="0" applyFill="0" applyBorder="0" applyProtection="0">
      <alignment horizontal="left" vertical="center"/>
    </xf>
    <xf numFmtId="0" fontId="85" fillId="0" borderId="164" applyNumberFormat="0" applyFill="0" applyAlignment="0" applyProtection="0"/>
    <xf numFmtId="0" fontId="60" fillId="0" borderId="169">
      <alignment horizontal="left" vertical="center" wrapText="1" indent="2"/>
    </xf>
    <xf numFmtId="0" fontId="85" fillId="0" borderId="164" applyNumberFormat="0" applyFill="0" applyAlignment="0" applyProtection="0"/>
    <xf numFmtId="0" fontId="85" fillId="0" borderId="164" applyNumberFormat="0" applyFill="0" applyAlignment="0" applyProtection="0"/>
    <xf numFmtId="0" fontId="60" fillId="86" borderId="169">
      <alignment horizontal="left" vertical="center" wrapText="1" indent="2"/>
    </xf>
    <xf numFmtId="49" fontId="59" fillId="0" borderId="166" applyNumberFormat="0" applyFill="0" applyBorder="0" applyProtection="0">
      <alignment horizontal="left" vertical="center"/>
    </xf>
    <xf numFmtId="4" fontId="60" fillId="0" borderId="166" applyFill="0" applyBorder="0" applyProtection="0">
      <alignment horizontal="right" vertical="center"/>
    </xf>
    <xf numFmtId="0" fontId="8" fillId="47" borderId="165" applyNumberFormat="0" applyFont="0" applyAlignment="0" applyProtection="0"/>
    <xf numFmtId="4" fontId="58" fillId="84" borderId="166">
      <alignment horizontal="right" vertical="center"/>
    </xf>
    <xf numFmtId="0" fontId="71" fillId="93" borderId="163" applyNumberFormat="0" applyAlignment="0" applyProtection="0"/>
    <xf numFmtId="4" fontId="60" fillId="85" borderId="166"/>
    <xf numFmtId="0" fontId="67" fillId="43" borderId="163" applyNumberFormat="0" applyAlignment="0" applyProtection="0"/>
    <xf numFmtId="0" fontId="67" fillId="43" borderId="163" applyNumberFormat="0" applyAlignment="0" applyProtection="0"/>
    <xf numFmtId="4" fontId="60" fillId="0" borderId="166" applyFill="0" applyBorder="0" applyProtection="0">
      <alignment horizontal="right" vertical="center"/>
    </xf>
    <xf numFmtId="4" fontId="58" fillId="84" borderId="166">
      <alignment horizontal="right" vertical="center"/>
    </xf>
    <xf numFmtId="0" fontId="60" fillId="0" borderId="169">
      <alignment horizontal="left" vertical="center" wrapText="1" indent="2"/>
    </xf>
    <xf numFmtId="49" fontId="59" fillId="0" borderId="166" applyNumberFormat="0" applyFill="0" applyBorder="0" applyProtection="0">
      <alignment horizontal="left" vertical="center"/>
    </xf>
    <xf numFmtId="4" fontId="58" fillId="86" borderId="166">
      <alignment horizontal="right" vertical="center"/>
    </xf>
    <xf numFmtId="0" fontId="64" fillId="47" borderId="165" applyNumberFormat="0" applyFont="0" applyAlignment="0" applyProtection="0"/>
    <xf numFmtId="4" fontId="58" fillId="86" borderId="168">
      <alignment horizontal="right" vertical="center"/>
    </xf>
    <xf numFmtId="49" fontId="60" fillId="0" borderId="167" applyNumberFormat="0" applyFont="0" applyFill="0" applyBorder="0" applyProtection="0">
      <alignment horizontal="left" vertical="center" indent="5"/>
    </xf>
    <xf numFmtId="0" fontId="60" fillId="85" borderId="166"/>
    <xf numFmtId="0" fontId="62" fillId="84" borderId="166">
      <alignment horizontal="right" vertical="center"/>
    </xf>
    <xf numFmtId="4" fontId="60" fillId="0" borderId="166">
      <alignment horizontal="right" vertical="center"/>
    </xf>
    <xf numFmtId="0" fontId="64" fillId="47" borderId="165" applyNumberFormat="0" applyFont="0" applyAlignment="0" applyProtection="0"/>
    <xf numFmtId="4" fontId="58" fillId="86" borderId="166">
      <alignment horizontal="right" vertical="center"/>
    </xf>
    <xf numFmtId="4" fontId="58" fillId="84" borderId="166">
      <alignment horizontal="right" vertical="center"/>
    </xf>
    <xf numFmtId="0" fontId="23" fillId="43" borderId="162" applyNumberFormat="0" applyAlignment="0" applyProtection="0"/>
    <xf numFmtId="0" fontId="58" fillId="86" borderId="168">
      <alignment horizontal="right" vertical="center"/>
    </xf>
    <xf numFmtId="0" fontId="60" fillId="84" borderId="167">
      <alignment horizontal="left" vertical="center"/>
    </xf>
    <xf numFmtId="0" fontId="62" fillId="84" borderId="166">
      <alignment horizontal="right" vertical="center"/>
    </xf>
    <xf numFmtId="4" fontId="62" fillId="84" borderId="166">
      <alignment horizontal="right" vertical="center"/>
    </xf>
    <xf numFmtId="4" fontId="58" fillId="86" borderId="166">
      <alignment horizontal="right" vertical="center"/>
    </xf>
    <xf numFmtId="0" fontId="67" fillId="43" borderId="163" applyNumberFormat="0" applyAlignment="0" applyProtection="0"/>
    <xf numFmtId="0" fontId="62" fillId="84" borderId="166">
      <alignment horizontal="right" vertical="center"/>
    </xf>
    <xf numFmtId="0" fontId="68" fillId="43" borderId="163" applyNumberFormat="0" applyAlignment="0" applyProtection="0"/>
    <xf numFmtId="0" fontId="58" fillId="84" borderId="166">
      <alignment horizontal="right" vertical="center"/>
    </xf>
    <xf numFmtId="0" fontId="58" fillId="86" borderId="166">
      <alignment horizontal="right" vertical="center"/>
    </xf>
    <xf numFmtId="0" fontId="78" fillId="93" borderId="163" applyNumberFormat="0" applyAlignment="0" applyProtection="0"/>
    <xf numFmtId="0" fontId="85" fillId="0" borderId="145" applyNumberFormat="0" applyFill="0" applyAlignment="0" applyProtection="0"/>
    <xf numFmtId="4" fontId="60" fillId="85" borderId="147"/>
    <xf numFmtId="0" fontId="60" fillId="85" borderId="147"/>
    <xf numFmtId="176" fontId="60" fillId="99" borderId="147" applyNumberFormat="0" applyFont="0" applyBorder="0" applyAlignment="0" applyProtection="0">
      <alignment horizontal="right" vertical="center"/>
    </xf>
    <xf numFmtId="0" fontId="82" fillId="43" borderId="143" applyNumberFormat="0" applyAlignment="0" applyProtection="0"/>
    <xf numFmtId="0" fontId="60" fillId="0" borderId="147" applyNumberFormat="0" applyFill="0" applyAlignment="0" applyProtection="0"/>
    <xf numFmtId="49" fontId="60" fillId="0" borderId="166" applyNumberFormat="0" applyFont="0" applyFill="0" applyBorder="0" applyProtection="0">
      <alignment horizontal="left" vertical="center" indent="2"/>
    </xf>
    <xf numFmtId="4" fontId="60" fillId="0" borderId="147">
      <alignment horizontal="right" vertical="center"/>
    </xf>
    <xf numFmtId="0" fontId="60" fillId="0" borderId="147">
      <alignment horizontal="right" vertical="center"/>
    </xf>
    <xf numFmtId="0" fontId="78" fillId="93" borderId="144" applyNumberFormat="0" applyAlignment="0" applyProtection="0"/>
    <xf numFmtId="0" fontId="60" fillId="0" borderId="166" applyNumberFormat="0" applyFill="0" applyAlignment="0" applyProtection="0"/>
    <xf numFmtId="0" fontId="60" fillId="84" borderId="148">
      <alignment horizontal="left" vertical="center"/>
    </xf>
    <xf numFmtId="0" fontId="60" fillId="0" borderId="150">
      <alignment horizontal="left" vertical="center" wrapText="1" indent="2"/>
    </xf>
    <xf numFmtId="0" fontId="60" fillId="86" borderId="150">
      <alignment horizontal="left" vertical="center" wrapText="1" indent="2"/>
    </xf>
    <xf numFmtId="0" fontId="68" fillId="43" borderId="144" applyNumberFormat="0" applyAlignment="0" applyProtection="0"/>
    <xf numFmtId="4" fontId="58" fillId="86" borderId="149">
      <alignment horizontal="right" vertical="center"/>
    </xf>
    <xf numFmtId="0" fontId="58" fillId="86" borderId="149">
      <alignment horizontal="right" vertical="center"/>
    </xf>
    <xf numFmtId="4" fontId="58" fillId="86" borderId="148">
      <alignment horizontal="right" vertical="center"/>
    </xf>
    <xf numFmtId="0" fontId="58" fillId="86" borderId="148">
      <alignment horizontal="right" vertical="center"/>
    </xf>
    <xf numFmtId="4" fontId="58" fillId="86" borderId="147">
      <alignment horizontal="right" vertical="center"/>
    </xf>
    <xf numFmtId="0" fontId="58" fillId="86" borderId="147">
      <alignment horizontal="right" vertical="center"/>
    </xf>
    <xf numFmtId="4" fontId="58" fillId="86" borderId="147">
      <alignment horizontal="right" vertical="center"/>
    </xf>
    <xf numFmtId="0" fontId="58" fillId="86" borderId="147">
      <alignment horizontal="right" vertical="center"/>
    </xf>
    <xf numFmtId="4" fontId="62" fillId="84" borderId="147">
      <alignment horizontal="right" vertical="center"/>
    </xf>
    <xf numFmtId="0" fontId="62" fillId="84" borderId="147">
      <alignment horizontal="right" vertical="center"/>
    </xf>
    <xf numFmtId="4" fontId="58" fillId="84" borderId="147">
      <alignment horizontal="right" vertical="center"/>
    </xf>
    <xf numFmtId="0" fontId="58" fillId="84" borderId="147">
      <alignment horizontal="right" vertical="center"/>
    </xf>
    <xf numFmtId="0" fontId="85" fillId="0" borderId="145" applyNumberFormat="0" applyFill="0" applyAlignment="0" applyProtection="0"/>
    <xf numFmtId="0" fontId="82" fillId="43" borderId="143" applyNumberFormat="0" applyAlignment="0" applyProtection="0"/>
    <xf numFmtId="0" fontId="64" fillId="47" borderId="146" applyNumberFormat="0" applyFont="0" applyAlignment="0" applyProtection="0"/>
    <xf numFmtId="0" fontId="78" fillId="93" borderId="163" applyNumberFormat="0" applyAlignment="0" applyProtection="0"/>
    <xf numFmtId="0" fontId="1" fillId="77" borderId="0" applyNumberFormat="0" applyBorder="0" applyAlignment="0" applyProtection="0"/>
    <xf numFmtId="0" fontId="78" fillId="93" borderId="144" applyNumberFormat="0" applyAlignment="0" applyProtection="0"/>
    <xf numFmtId="0" fontId="60" fillId="0" borderId="166" applyNumberFormat="0" applyFill="0" applyAlignment="0" applyProtection="0"/>
    <xf numFmtId="0" fontId="71" fillId="93" borderId="163" applyNumberFormat="0" applyAlignment="0" applyProtection="0"/>
    <xf numFmtId="0" fontId="58" fillId="86" borderId="166">
      <alignment horizontal="right" vertical="center"/>
    </xf>
    <xf numFmtId="0" fontId="67" fillId="43" borderId="163" applyNumberFormat="0" applyAlignment="0" applyProtection="0"/>
    <xf numFmtId="0" fontId="1" fillId="61" borderId="0" applyNumberFormat="0" applyBorder="0" applyAlignment="0" applyProtection="0"/>
    <xf numFmtId="0" fontId="60" fillId="0" borderId="166">
      <alignment horizontal="right" vertical="center"/>
    </xf>
    <xf numFmtId="0" fontId="68" fillId="43" borderId="144" applyNumberFormat="0" applyAlignment="0" applyProtection="0"/>
    <xf numFmtId="4" fontId="62" fillId="84" borderId="166">
      <alignment horizontal="right" vertical="center"/>
    </xf>
    <xf numFmtId="0" fontId="58" fillId="86" borderId="166">
      <alignment horizontal="right" vertical="center"/>
    </xf>
    <xf numFmtId="0" fontId="58" fillId="84" borderId="166">
      <alignment horizontal="right" vertical="center"/>
    </xf>
    <xf numFmtId="0" fontId="85" fillId="0" borderId="145" applyNumberFormat="0" applyFill="0" applyAlignment="0" applyProtection="0"/>
    <xf numFmtId="0" fontId="82" fillId="43" borderId="143" applyNumberFormat="0" applyAlignment="0" applyProtection="0"/>
    <xf numFmtId="0" fontId="8" fillId="47" borderId="146" applyNumberFormat="0" applyFont="0" applyAlignment="0" applyProtection="0"/>
    <xf numFmtId="0" fontId="64" fillId="47" borderId="146" applyNumberFormat="0" applyFont="0" applyAlignment="0" applyProtection="0"/>
    <xf numFmtId="0" fontId="23" fillId="43" borderId="162" applyNumberFormat="0" applyAlignment="0" applyProtection="0"/>
    <xf numFmtId="0" fontId="1" fillId="80" borderId="0" applyNumberFormat="0" applyBorder="0" applyAlignment="0" applyProtection="0"/>
    <xf numFmtId="0" fontId="44" fillId="78" borderId="0" applyNumberFormat="0" applyBorder="0" applyAlignment="0" applyProtection="0"/>
    <xf numFmtId="0" fontId="1" fillId="77" borderId="0" applyNumberFormat="0" applyBorder="0" applyAlignment="0" applyProtection="0"/>
    <xf numFmtId="203" fontId="161" fillId="0" borderId="142" applyFill="0"/>
    <xf numFmtId="203" fontId="143" fillId="0" borderId="141" applyFill="0"/>
    <xf numFmtId="4" fontId="60" fillId="0" borderId="166" applyFill="0" applyBorder="0" applyProtection="0">
      <alignment horizontal="right" vertical="center"/>
    </xf>
    <xf numFmtId="0" fontId="2" fillId="0" borderId="22" applyNumberFormat="0" applyFill="0" applyAlignment="0" applyProtection="0"/>
    <xf numFmtId="49" fontId="60" fillId="0" borderId="167" applyNumberFormat="0" applyFont="0" applyFill="0" applyBorder="0" applyProtection="0">
      <alignment horizontal="left" vertical="center" indent="5"/>
    </xf>
    <xf numFmtId="4" fontId="60" fillId="0" borderId="166" applyFill="0" applyBorder="0" applyProtection="0">
      <alignment horizontal="right" vertical="center"/>
    </xf>
    <xf numFmtId="0" fontId="78" fillId="93" borderId="163" applyNumberFormat="0" applyAlignment="0" applyProtection="0"/>
    <xf numFmtId="0" fontId="1" fillId="76" borderId="0" applyNumberFormat="0" applyBorder="0" applyAlignment="0" applyProtection="0"/>
    <xf numFmtId="49" fontId="60" fillId="0" borderId="148" applyNumberFormat="0" applyFont="0" applyFill="0" applyBorder="0" applyProtection="0">
      <alignment horizontal="left" vertical="center" indent="5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4" fontId="58" fillId="86" borderId="149">
      <alignment horizontal="right" vertical="center"/>
    </xf>
    <xf numFmtId="0" fontId="1" fillId="72" borderId="0" applyNumberFormat="0" applyBorder="0" applyAlignment="0" applyProtection="0"/>
    <xf numFmtId="0" fontId="17" fillId="0" borderId="145" applyNumberFormat="0" applyFill="0" applyAlignment="0" applyProtection="0"/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44" fillId="62" borderId="0" applyNumberFormat="0" applyBorder="0" applyAlignment="0" applyProtection="0"/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8" fillId="93" borderId="163" applyNumberFormat="0" applyAlignment="0" applyProtection="0"/>
    <xf numFmtId="0" fontId="60" fillId="84" borderId="167">
      <alignment horizontal="left" vertical="center"/>
    </xf>
    <xf numFmtId="0" fontId="60" fillId="86" borderId="169">
      <alignment horizontal="left" vertical="center" wrapText="1" indent="2"/>
    </xf>
    <xf numFmtId="0" fontId="68" fillId="43" borderId="163" applyNumberFormat="0" applyAlignment="0" applyProtection="0"/>
    <xf numFmtId="4" fontId="58" fillId="86" borderId="168">
      <alignment horizontal="right" vertical="center"/>
    </xf>
    <xf numFmtId="0" fontId="58" fillId="86" borderId="168">
      <alignment horizontal="right" vertical="center"/>
    </xf>
    <xf numFmtId="4" fontId="58" fillId="86" borderId="167">
      <alignment horizontal="right" vertical="center"/>
    </xf>
    <xf numFmtId="0" fontId="58" fillId="86" borderId="167">
      <alignment horizontal="right" vertical="center"/>
    </xf>
    <xf numFmtId="4" fontId="58" fillId="86" borderId="166">
      <alignment horizontal="right" vertical="center"/>
    </xf>
    <xf numFmtId="0" fontId="58" fillId="86" borderId="166">
      <alignment horizontal="right" vertical="center"/>
    </xf>
    <xf numFmtId="4" fontId="58" fillId="86" borderId="166">
      <alignment horizontal="right" vertical="center"/>
    </xf>
    <xf numFmtId="4" fontId="62" fillId="84" borderId="166">
      <alignment horizontal="right" vertical="center"/>
    </xf>
    <xf numFmtId="0" fontId="62" fillId="84" borderId="166">
      <alignment horizontal="right" vertical="center"/>
    </xf>
    <xf numFmtId="4" fontId="58" fillId="84" borderId="166">
      <alignment horizontal="right" vertical="center"/>
    </xf>
    <xf numFmtId="0" fontId="85" fillId="0" borderId="164" applyNumberFormat="0" applyFill="0" applyAlignment="0" applyProtection="0"/>
    <xf numFmtId="0" fontId="82" fillId="43" borderId="162" applyNumberFormat="0" applyAlignment="0" applyProtection="0"/>
    <xf numFmtId="0" fontId="64" fillId="47" borderId="165" applyNumberFormat="0" applyFont="0" applyAlignment="0" applyProtection="0"/>
    <xf numFmtId="0" fontId="78" fillId="93" borderId="163" applyNumberFormat="0" applyAlignment="0" applyProtection="0"/>
    <xf numFmtId="0" fontId="68" fillId="43" borderId="163" applyNumberFormat="0" applyAlignment="0" applyProtection="0"/>
    <xf numFmtId="0" fontId="85" fillId="0" borderId="164" applyNumberFormat="0" applyFill="0" applyAlignment="0" applyProtection="0"/>
    <xf numFmtId="0" fontId="82" fillId="43" borderId="162" applyNumberFormat="0" applyAlignment="0" applyProtection="0"/>
    <xf numFmtId="0" fontId="8" fillId="47" borderId="165" applyNumberFormat="0" applyFont="0" applyAlignment="0" applyProtection="0"/>
    <xf numFmtId="0" fontId="64" fillId="47" borderId="165" applyNumberFormat="0" applyFont="0" applyAlignment="0" applyProtection="0"/>
    <xf numFmtId="0" fontId="58" fillId="86" borderId="166">
      <alignment horizontal="right" vertical="center"/>
    </xf>
    <xf numFmtId="0" fontId="78" fillId="93" borderId="163" applyNumberFormat="0" applyAlignment="0" applyProtection="0"/>
    <xf numFmtId="0" fontId="68" fillId="43" borderId="163" applyNumberFormat="0" applyAlignment="0" applyProtection="0"/>
    <xf numFmtId="0" fontId="1" fillId="77" borderId="0" applyNumberFormat="0" applyBorder="0" applyAlignment="0" applyProtection="0"/>
    <xf numFmtId="0" fontId="1" fillId="76" borderId="0" applyNumberFormat="0" applyBorder="0" applyAlignment="0" applyProtection="0"/>
    <xf numFmtId="0" fontId="44" fillId="74" borderId="0" applyNumberFormat="0" applyBorder="0" applyAlignment="0" applyProtection="0"/>
    <xf numFmtId="0" fontId="60" fillId="85" borderId="166"/>
    <xf numFmtId="0" fontId="23" fillId="43" borderId="162" applyNumberFormat="0" applyAlignment="0" applyProtection="0"/>
    <xf numFmtId="49" fontId="60" fillId="0" borderId="167" applyNumberFormat="0" applyFont="0" applyFill="0" applyBorder="0" applyProtection="0">
      <alignment horizontal="left" vertical="center" indent="5"/>
    </xf>
    <xf numFmtId="179" fontId="165" fillId="102" borderId="152">
      <alignment horizontal="center" wrapText="1"/>
    </xf>
    <xf numFmtId="179" fontId="165" fillId="102" borderId="152">
      <alignment horizontal="centerContinuous" wrapText="1"/>
    </xf>
    <xf numFmtId="179" fontId="165" fillId="102" borderId="152">
      <alignment horizontal="center" vertical="justify" textRotation="90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147" applyNumberFormat="0" applyFill="0" applyAlignment="0" applyProtection="0"/>
    <xf numFmtId="0" fontId="58" fillId="86" borderId="147">
      <alignment horizontal="right" vertical="center"/>
    </xf>
    <xf numFmtId="0" fontId="58" fillId="86" borderId="147">
      <alignment horizontal="right" vertical="center"/>
    </xf>
    <xf numFmtId="0" fontId="60" fillId="0" borderId="150">
      <alignment horizontal="left" vertical="center" wrapText="1" indent="2"/>
    </xf>
    <xf numFmtId="0" fontId="58" fillId="86" borderId="149">
      <alignment horizontal="right" vertical="center"/>
    </xf>
    <xf numFmtId="0" fontId="60" fillId="0" borderId="147">
      <alignment horizontal="right" vertical="center"/>
    </xf>
    <xf numFmtId="0" fontId="62" fillId="84" borderId="147">
      <alignment horizontal="right" vertical="center"/>
    </xf>
    <xf numFmtId="0" fontId="60" fillId="85" borderId="147"/>
    <xf numFmtId="0" fontId="58" fillId="84" borderId="147">
      <alignment horizontal="right" vertical="center"/>
    </xf>
    <xf numFmtId="4" fontId="60" fillId="0" borderId="147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149">
      <alignment horizontal="right" vertical="center"/>
    </xf>
    <xf numFmtId="4" fontId="58" fillId="86" borderId="149">
      <alignment horizontal="right" vertical="center"/>
    </xf>
    <xf numFmtId="0" fontId="60" fillId="86" borderId="150">
      <alignment horizontal="left" vertical="center" wrapText="1" indent="2"/>
    </xf>
    <xf numFmtId="0" fontId="60" fillId="0" borderId="150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92" fontId="8" fillId="28" borderId="166">
      <alignment horizontal="right"/>
      <protection locked="0"/>
    </xf>
    <xf numFmtId="10" fontId="5" fillId="48" borderId="166" applyNumberFormat="0" applyBorder="0" applyAlignment="0" applyProtection="0"/>
    <xf numFmtId="179" fontId="131" fillId="47" borderId="171" applyNumberFormat="0" applyFont="0" applyAlignment="0" applyProtection="0"/>
    <xf numFmtId="0" fontId="96" fillId="48" borderId="165" applyNumberFormat="0" applyFont="0" applyAlignment="0" applyProtection="0"/>
    <xf numFmtId="0" fontId="96" fillId="48" borderId="165" applyNumberFormat="0" applyFont="0" applyAlignment="0" applyProtection="0"/>
    <xf numFmtId="0" fontId="96" fillId="48" borderId="165" applyNumberFormat="0" applyFont="0" applyAlignment="0" applyProtection="0"/>
    <xf numFmtId="0" fontId="13" fillId="47" borderId="165" applyNumberFormat="0" applyFont="0" applyAlignment="0" applyProtection="0"/>
    <xf numFmtId="179" fontId="131" fillId="47" borderId="171" applyNumberFormat="0" applyFont="0" applyAlignment="0" applyProtection="0"/>
    <xf numFmtId="179" fontId="131" fillId="47" borderId="171" applyNumberFormat="0" applyFont="0" applyAlignment="0" applyProtection="0"/>
    <xf numFmtId="179" fontId="131" fillId="47" borderId="171" applyNumberFormat="0" applyFont="0" applyAlignment="0" applyProtection="0"/>
    <xf numFmtId="0" fontId="119" fillId="83" borderId="162" applyNumberFormat="0" applyAlignment="0" applyProtection="0"/>
    <xf numFmtId="203" fontId="143" fillId="0" borderId="161" applyFill="0"/>
    <xf numFmtId="179" fontId="165" fillId="102" borderId="172">
      <alignment horizontal="center" wrapText="1"/>
    </xf>
    <xf numFmtId="179" fontId="165" fillId="102" borderId="172">
      <alignment horizontal="centerContinuous" wrapText="1"/>
    </xf>
    <xf numFmtId="179" fontId="165" fillId="102" borderId="172">
      <alignment horizontal="center" vertical="justify" textRotation="90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166" applyNumberFormat="0" applyFill="0" applyAlignment="0" applyProtection="0"/>
    <xf numFmtId="0" fontId="58" fillId="86" borderId="166">
      <alignment horizontal="right" vertical="center"/>
    </xf>
    <xf numFmtId="0" fontId="58" fillId="86" borderId="166">
      <alignment horizontal="right" vertical="center"/>
    </xf>
    <xf numFmtId="0" fontId="60" fillId="0" borderId="169">
      <alignment horizontal="left" vertical="center" wrapText="1" indent="2"/>
    </xf>
    <xf numFmtId="0" fontId="58" fillId="86" borderId="168">
      <alignment horizontal="right" vertical="center"/>
    </xf>
    <xf numFmtId="0" fontId="60" fillId="0" borderId="166">
      <alignment horizontal="right" vertical="center"/>
    </xf>
    <xf numFmtId="0" fontId="62" fillId="84" borderId="166">
      <alignment horizontal="right" vertical="center"/>
    </xf>
    <xf numFmtId="0" fontId="60" fillId="85" borderId="166"/>
    <xf numFmtId="0" fontId="58" fillId="84" borderId="166">
      <alignment horizontal="right" vertical="center"/>
    </xf>
    <xf numFmtId="4" fontId="60" fillId="0" borderId="166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168">
      <alignment horizontal="right" vertical="center"/>
    </xf>
    <xf numFmtId="4" fontId="58" fillId="86" borderId="168">
      <alignment horizontal="right" vertical="center"/>
    </xf>
    <xf numFmtId="0" fontId="60" fillId="86" borderId="169">
      <alignment horizontal="left" vertical="center" wrapText="1" indent="2"/>
    </xf>
    <xf numFmtId="0" fontId="60" fillId="0" borderId="169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96" fillId="48" borderId="179" applyNumberFormat="0" applyFont="0" applyAlignment="0" applyProtection="0"/>
    <xf numFmtId="0" fontId="96" fillId="48" borderId="179" applyNumberFormat="0" applyFont="0" applyAlignment="0" applyProtection="0"/>
    <xf numFmtId="0" fontId="96" fillId="48" borderId="179" applyNumberFormat="0" applyFont="0" applyAlignment="0" applyProtection="0"/>
    <xf numFmtId="0" fontId="13" fillId="47" borderId="179" applyNumberFormat="0" applyFont="0" applyAlignment="0" applyProtection="0"/>
    <xf numFmtId="0" fontId="119" fillId="83" borderId="176" applyNumberFormat="0" applyAlignment="0" applyProtection="0"/>
    <xf numFmtId="217" fontId="134" fillId="0" borderId="166">
      <alignment horizontal="right"/>
    </xf>
    <xf numFmtId="2" fontId="100" fillId="1" borderId="174" applyNumberFormat="0" applyBorder="0" applyProtection="0">
      <alignment horizontal="left"/>
    </xf>
    <xf numFmtId="203" fontId="161" fillId="0" borderId="175" applyFill="0"/>
    <xf numFmtId="203" fontId="143" fillId="0" borderId="170" applyFill="0"/>
    <xf numFmtId="217" fontId="134" fillId="84" borderId="166">
      <alignment horizontal="right"/>
    </xf>
    <xf numFmtId="217" fontId="134" fillId="0" borderId="166">
      <alignment horizontal="right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180" applyNumberFormat="0" applyFill="0" applyAlignment="0" applyProtection="0"/>
    <xf numFmtId="0" fontId="58" fillId="86" borderId="180">
      <alignment horizontal="right" vertical="center"/>
    </xf>
    <xf numFmtId="0" fontId="58" fillId="86" borderId="180">
      <alignment horizontal="right" vertical="center"/>
    </xf>
    <xf numFmtId="0" fontId="60" fillId="0" borderId="183">
      <alignment horizontal="left" vertical="center" wrapText="1" indent="2"/>
    </xf>
    <xf numFmtId="0" fontId="58" fillId="86" borderId="182">
      <alignment horizontal="right" vertical="center"/>
    </xf>
    <xf numFmtId="0" fontId="60" fillId="0" borderId="180">
      <alignment horizontal="right" vertical="center"/>
    </xf>
    <xf numFmtId="0" fontId="62" fillId="84" borderId="180">
      <alignment horizontal="right" vertical="center"/>
    </xf>
    <xf numFmtId="0" fontId="60" fillId="85" borderId="180"/>
    <xf numFmtId="0" fontId="58" fillId="84" borderId="180">
      <alignment horizontal="right" vertical="center"/>
    </xf>
    <xf numFmtId="4" fontId="60" fillId="0" borderId="180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182">
      <alignment horizontal="right" vertical="center"/>
    </xf>
    <xf numFmtId="4" fontId="58" fillId="86" borderId="182">
      <alignment horizontal="right" vertical="center"/>
    </xf>
    <xf numFmtId="0" fontId="60" fillId="86" borderId="183">
      <alignment horizontal="left" vertical="center" wrapText="1" indent="2"/>
    </xf>
    <xf numFmtId="0" fontId="60" fillId="0" borderId="183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49" fontId="60" fillId="0" borderId="196" applyNumberFormat="0" applyFont="0" applyFill="0" applyBorder="0" applyProtection="0">
      <alignment horizontal="left" vertical="center" indent="5"/>
    </xf>
    <xf numFmtId="0" fontId="60" fillId="0" borderId="190">
      <alignment horizontal="left" vertical="center" wrapText="1" indent="2"/>
    </xf>
    <xf numFmtId="0" fontId="58" fillId="86" borderId="189">
      <alignment horizontal="right" vertical="center"/>
    </xf>
    <xf numFmtId="0" fontId="58" fillId="86" borderId="188">
      <alignment horizontal="right" vertical="center"/>
    </xf>
    <xf numFmtId="0" fontId="58" fillId="86" borderId="189">
      <alignment horizontal="right" vertical="center"/>
    </xf>
    <xf numFmtId="0" fontId="23" fillId="43" borderId="191" applyNumberFormat="0" applyAlignment="0" applyProtection="0"/>
    <xf numFmtId="0" fontId="60" fillId="85" borderId="195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190">
      <alignment horizontal="left" vertical="center" wrapText="1" indent="2"/>
    </xf>
    <xf numFmtId="0" fontId="58" fillId="86" borderId="189">
      <alignment horizontal="right" vertical="center"/>
    </xf>
    <xf numFmtId="0" fontId="58" fillId="86" borderId="188">
      <alignment horizontal="right" vertical="center"/>
    </xf>
    <xf numFmtId="49" fontId="60" fillId="0" borderId="188" applyNumberFormat="0" applyFont="0" applyFill="0" applyBorder="0" applyProtection="0">
      <alignment horizontal="left" vertical="center" indent="5"/>
    </xf>
    <xf numFmtId="4" fontId="58" fillId="86" borderId="188">
      <alignment horizontal="right" vertical="center"/>
    </xf>
    <xf numFmtId="4" fontId="58" fillId="86" borderId="189">
      <alignment horizontal="right" vertical="center"/>
    </xf>
    <xf numFmtId="0" fontId="68" fillId="43" borderId="19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60" fillId="86" borderId="190">
      <alignment horizontal="left" vertical="center" wrapText="1" indent="2"/>
    </xf>
    <xf numFmtId="0" fontId="60" fillId="84" borderId="188">
      <alignment horizontal="left" vertical="center"/>
    </xf>
    <xf numFmtId="0" fontId="78" fillId="93" borderId="192" applyNumberFormat="0" applyAlignment="0" applyProtection="0"/>
    <xf numFmtId="0" fontId="58" fillId="86" borderId="195">
      <alignment horizontal="right" vertical="center"/>
    </xf>
    <xf numFmtId="0" fontId="64" fillId="47" borderId="194" applyNumberFormat="0" applyFont="0" applyAlignment="0" applyProtection="0"/>
    <xf numFmtId="0" fontId="8" fillId="47" borderId="194" applyNumberFormat="0" applyFont="0" applyAlignment="0" applyProtection="0"/>
    <xf numFmtId="0" fontId="82" fillId="43" borderId="191" applyNumberFormat="0" applyAlignment="0" applyProtection="0"/>
    <xf numFmtId="0" fontId="85" fillId="0" borderId="193" applyNumberFormat="0" applyFill="0" applyAlignment="0" applyProtection="0"/>
    <xf numFmtId="0" fontId="68" fillId="43" borderId="192" applyNumberFormat="0" applyAlignment="0" applyProtection="0"/>
    <xf numFmtId="0" fontId="78" fillId="93" borderId="192" applyNumberFormat="0" applyAlignment="0" applyProtection="0"/>
    <xf numFmtId="0" fontId="64" fillId="47" borderId="194" applyNumberFormat="0" applyFont="0" applyAlignment="0" applyProtection="0"/>
    <xf numFmtId="0" fontId="82" fillId="43" borderId="191" applyNumberFormat="0" applyAlignment="0" applyProtection="0"/>
    <xf numFmtId="0" fontId="85" fillId="0" borderId="193" applyNumberFormat="0" applyFill="0" applyAlignment="0" applyProtection="0"/>
    <xf numFmtId="0" fontId="58" fillId="84" borderId="195">
      <alignment horizontal="right" vertical="center"/>
    </xf>
    <xf numFmtId="4" fontId="58" fillId="84" borderId="195">
      <alignment horizontal="right" vertical="center"/>
    </xf>
    <xf numFmtId="0" fontId="62" fillId="84" borderId="195">
      <alignment horizontal="right" vertical="center"/>
    </xf>
    <xf numFmtId="4" fontId="62" fillId="84" borderId="195">
      <alignment horizontal="right" vertical="center"/>
    </xf>
    <xf numFmtId="0" fontId="58" fillId="86" borderId="195">
      <alignment horizontal="right" vertical="center"/>
    </xf>
    <xf numFmtId="4" fontId="58" fillId="86" borderId="195">
      <alignment horizontal="right" vertical="center"/>
    </xf>
    <xf numFmtId="0" fontId="58" fillId="86" borderId="195">
      <alignment horizontal="right" vertical="center"/>
    </xf>
    <xf numFmtId="4" fontId="58" fillId="86" borderId="195">
      <alignment horizontal="right" vertical="center"/>
    </xf>
    <xf numFmtId="0" fontId="58" fillId="86" borderId="196">
      <alignment horizontal="right" vertical="center"/>
    </xf>
    <xf numFmtId="4" fontId="58" fillId="86" borderId="196">
      <alignment horizontal="right" vertical="center"/>
    </xf>
    <xf numFmtId="0" fontId="58" fillId="86" borderId="197">
      <alignment horizontal="right" vertical="center"/>
    </xf>
    <xf numFmtId="4" fontId="58" fillId="86" borderId="197">
      <alignment horizontal="right" vertical="center"/>
    </xf>
    <xf numFmtId="0" fontId="68" fillId="43" borderId="192" applyNumberFormat="0" applyAlignment="0" applyProtection="0"/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60" fillId="84" borderId="196">
      <alignment horizontal="left" vertical="center"/>
    </xf>
    <xf numFmtId="0" fontId="78" fillId="93" borderId="192" applyNumberFormat="0" applyAlignment="0" applyProtection="0"/>
    <xf numFmtId="0" fontId="60" fillId="0" borderId="195">
      <alignment horizontal="right" vertical="center"/>
    </xf>
    <xf numFmtId="4" fontId="60" fillId="0" borderId="195">
      <alignment horizontal="right" vertical="center"/>
    </xf>
    <xf numFmtId="0" fontId="60" fillId="0" borderId="195" applyNumberFormat="0" applyFill="0" applyAlignment="0" applyProtection="0"/>
    <xf numFmtId="0" fontId="82" fillId="43" borderId="191" applyNumberFormat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60" fillId="85" borderId="195"/>
    <xf numFmtId="4" fontId="60" fillId="85" borderId="195"/>
    <xf numFmtId="0" fontId="85" fillId="0" borderId="193" applyNumberFormat="0" applyFill="0" applyAlignment="0" applyProtection="0"/>
    <xf numFmtId="49" fontId="60" fillId="0" borderId="195" applyNumberFormat="0" applyFont="0" applyFill="0" applyBorder="0" applyProtection="0">
      <alignment horizontal="left" vertical="center" indent="2"/>
    </xf>
    <xf numFmtId="49" fontId="60" fillId="0" borderId="196" applyNumberFormat="0" applyFont="0" applyFill="0" applyBorder="0" applyProtection="0">
      <alignment horizontal="left" vertical="center" indent="5"/>
    </xf>
    <xf numFmtId="4" fontId="60" fillId="0" borderId="195" applyFill="0" applyBorder="0" applyProtection="0">
      <alignment horizontal="right" vertical="center"/>
    </xf>
    <xf numFmtId="49" fontId="59" fillId="0" borderId="195" applyNumberFormat="0" applyFill="0" applyBorder="0" applyProtection="0">
      <alignment horizontal="left" vertical="center"/>
    </xf>
    <xf numFmtId="0" fontId="23" fillId="43" borderId="191" applyNumberFormat="0" applyAlignment="0" applyProtection="0"/>
    <xf numFmtId="0" fontId="67" fillId="43" borderId="192" applyNumberFormat="0" applyAlignment="0" applyProtection="0"/>
    <xf numFmtId="0" fontId="17" fillId="0" borderId="193" applyNumberFormat="0" applyFill="0" applyAlignment="0" applyProtection="0"/>
    <xf numFmtId="49" fontId="60" fillId="0" borderId="188" applyNumberFormat="0" applyFont="0" applyFill="0" applyBorder="0" applyProtection="0">
      <alignment horizontal="left" vertical="center" indent="5"/>
    </xf>
    <xf numFmtId="0" fontId="58" fillId="86" borderId="188">
      <alignment horizontal="right" vertical="center"/>
    </xf>
    <xf numFmtId="4" fontId="58" fillId="86" borderId="188">
      <alignment horizontal="right" vertical="center"/>
    </xf>
    <xf numFmtId="0" fontId="58" fillId="86" borderId="189">
      <alignment horizontal="right" vertical="center"/>
    </xf>
    <xf numFmtId="4" fontId="58" fillId="86" borderId="189">
      <alignment horizontal="right" vertical="center"/>
    </xf>
    <xf numFmtId="0" fontId="60" fillId="86" borderId="190">
      <alignment horizontal="left" vertical="center" wrapText="1" indent="2"/>
    </xf>
    <xf numFmtId="0" fontId="60" fillId="0" borderId="190">
      <alignment horizontal="left" vertical="center" wrapText="1" indent="2"/>
    </xf>
    <xf numFmtId="0" fontId="60" fillId="84" borderId="188">
      <alignment horizontal="left" vertical="center"/>
    </xf>
    <xf numFmtId="0" fontId="71" fillId="93" borderId="192" applyNumberFormat="0" applyAlignment="0" applyProtection="0"/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60" fillId="86" borderId="190">
      <alignment horizontal="left" vertical="center" wrapText="1" indent="2"/>
    </xf>
    <xf numFmtId="0" fontId="60" fillId="0" borderId="190">
      <alignment horizontal="left" vertical="center" wrapText="1" indent="2"/>
    </xf>
    <xf numFmtId="4" fontId="58" fillId="86" borderId="195">
      <alignment horizontal="right" vertical="center"/>
    </xf>
    <xf numFmtId="0" fontId="60" fillId="85" borderId="195"/>
    <xf numFmtId="0" fontId="67" fillId="43" borderId="192" applyNumberFormat="0" applyAlignment="0" applyProtection="0"/>
    <xf numFmtId="0" fontId="58" fillId="84" borderId="195">
      <alignment horizontal="right" vertical="center"/>
    </xf>
    <xf numFmtId="0" fontId="60" fillId="0" borderId="195">
      <alignment horizontal="right" vertical="center"/>
    </xf>
    <xf numFmtId="0" fontId="85" fillId="0" borderId="193" applyNumberFormat="0" applyFill="0" applyAlignment="0" applyProtection="0"/>
    <xf numFmtId="0" fontId="60" fillId="84" borderId="196">
      <alignment horizontal="left" vertical="center"/>
    </xf>
    <xf numFmtId="0" fontId="78" fillId="93" borderId="192" applyNumberFormat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64" fillId="47" borderId="194" applyNumberFormat="0" applyFont="0" applyAlignment="0" applyProtection="0"/>
    <xf numFmtId="0" fontId="60" fillId="0" borderId="198">
      <alignment horizontal="left" vertical="center" wrapText="1" indent="2"/>
    </xf>
    <xf numFmtId="4" fontId="60" fillId="85" borderId="195"/>
    <xf numFmtId="49" fontId="59" fillId="0" borderId="195" applyNumberFormat="0" applyFill="0" applyBorder="0" applyProtection="0">
      <alignment horizontal="left" vertical="center"/>
    </xf>
    <xf numFmtId="0" fontId="60" fillId="0" borderId="195">
      <alignment horizontal="right" vertical="center"/>
    </xf>
    <xf numFmtId="4" fontId="58" fillId="86" borderId="197">
      <alignment horizontal="right" vertical="center"/>
    </xf>
    <xf numFmtId="4" fontId="58" fillId="86" borderId="195">
      <alignment horizontal="right" vertical="center"/>
    </xf>
    <xf numFmtId="4" fontId="58" fillId="86" borderId="195">
      <alignment horizontal="right" vertical="center"/>
    </xf>
    <xf numFmtId="0" fontId="62" fillId="84" borderId="195">
      <alignment horizontal="right" vertical="center"/>
    </xf>
    <xf numFmtId="0" fontId="58" fillId="84" borderId="195">
      <alignment horizontal="right" vertical="center"/>
    </xf>
    <xf numFmtId="49" fontId="60" fillId="0" borderId="195" applyNumberFormat="0" applyFont="0" applyFill="0" applyBorder="0" applyProtection="0">
      <alignment horizontal="left" vertical="center" indent="2"/>
    </xf>
    <xf numFmtId="0" fontId="78" fillId="93" borderId="192" applyNumberFormat="0" applyAlignment="0" applyProtection="0"/>
    <xf numFmtId="0" fontId="23" fillId="43" borderId="191" applyNumberFormat="0" applyAlignment="0" applyProtection="0"/>
    <xf numFmtId="49" fontId="60" fillId="0" borderId="195" applyNumberFormat="0" applyFont="0" applyFill="0" applyBorder="0" applyProtection="0">
      <alignment horizontal="left" vertical="center" indent="2"/>
    </xf>
    <xf numFmtId="0" fontId="71" fillId="93" borderId="192" applyNumberFormat="0" applyAlignment="0" applyProtection="0"/>
    <xf numFmtId="4" fontId="60" fillId="0" borderId="195" applyFill="0" applyBorder="0" applyProtection="0">
      <alignment horizontal="right" vertical="center"/>
    </xf>
    <xf numFmtId="0" fontId="68" fillId="43" borderId="192" applyNumberFormat="0" applyAlignment="0" applyProtection="0"/>
    <xf numFmtId="0" fontId="85" fillId="0" borderId="193" applyNumberFormat="0" applyFill="0" applyAlignment="0" applyProtection="0"/>
    <xf numFmtId="0" fontId="82" fillId="43" borderId="191" applyNumberFormat="0" applyAlignment="0" applyProtection="0"/>
    <xf numFmtId="0" fontId="60" fillId="0" borderId="195" applyNumberFormat="0" applyFill="0" applyAlignment="0" applyProtection="0"/>
    <xf numFmtId="4" fontId="60" fillId="0" borderId="195">
      <alignment horizontal="right" vertical="center"/>
    </xf>
    <xf numFmtId="0" fontId="60" fillId="0" borderId="195">
      <alignment horizontal="right" vertical="center"/>
    </xf>
    <xf numFmtId="0" fontId="78" fillId="93" borderId="192" applyNumberFormat="0" applyAlignment="0" applyProtection="0"/>
    <xf numFmtId="0" fontId="23" fillId="43" borderId="191" applyNumberFormat="0" applyAlignment="0" applyProtection="0"/>
    <xf numFmtId="0" fontId="67" fillId="43" borderId="192" applyNumberFormat="0" applyAlignment="0" applyProtection="0"/>
    <xf numFmtId="0" fontId="60" fillId="86" borderId="198">
      <alignment horizontal="left" vertical="center" wrapText="1" indent="2"/>
    </xf>
    <xf numFmtId="0" fontId="68" fillId="43" borderId="192" applyNumberFormat="0" applyAlignment="0" applyProtection="0"/>
    <xf numFmtId="0" fontId="68" fillId="43" borderId="192" applyNumberFormat="0" applyAlignment="0" applyProtection="0"/>
    <xf numFmtId="4" fontId="58" fillId="86" borderId="196">
      <alignment horizontal="right" vertical="center"/>
    </xf>
    <xf numFmtId="0" fontId="58" fillId="86" borderId="196">
      <alignment horizontal="right" vertical="center"/>
    </xf>
    <xf numFmtId="0" fontId="58" fillId="86" borderId="195">
      <alignment horizontal="right" vertical="center"/>
    </xf>
    <xf numFmtId="4" fontId="62" fillId="84" borderId="195">
      <alignment horizontal="right" vertical="center"/>
    </xf>
    <xf numFmtId="0" fontId="71" fillId="93" borderId="192" applyNumberFormat="0" applyAlignment="0" applyProtection="0"/>
    <xf numFmtId="0" fontId="17" fillId="0" borderId="193" applyNumberFormat="0" applyFill="0" applyAlignment="0" applyProtection="0"/>
    <xf numFmtId="0" fontId="85" fillId="0" borderId="193" applyNumberFormat="0" applyFill="0" applyAlignment="0" applyProtection="0"/>
    <xf numFmtId="0" fontId="64" fillId="47" borderId="194" applyNumberFormat="0" applyFont="0" applyAlignment="0" applyProtection="0"/>
    <xf numFmtId="0" fontId="78" fillId="93" borderId="192" applyNumberFormat="0" applyAlignment="0" applyProtection="0"/>
    <xf numFmtId="49" fontId="59" fillId="0" borderId="195" applyNumberFormat="0" applyFill="0" applyBorder="0" applyProtection="0">
      <alignment horizontal="left" vertical="center"/>
    </xf>
    <xf numFmtId="0" fontId="60" fillId="86" borderId="198">
      <alignment horizontal="left" vertical="center" wrapText="1" indent="2"/>
    </xf>
    <xf numFmtId="0" fontId="68" fillId="43" borderId="192" applyNumberFormat="0" applyAlignment="0" applyProtection="0"/>
    <xf numFmtId="0" fontId="60" fillId="0" borderId="198">
      <alignment horizontal="left" vertical="center" wrapText="1" indent="2"/>
    </xf>
    <xf numFmtId="0" fontId="64" fillId="47" borderId="194" applyNumberFormat="0" applyFont="0" applyAlignment="0" applyProtection="0"/>
    <xf numFmtId="0" fontId="8" fillId="47" borderId="194" applyNumberFormat="0" applyFont="0" applyAlignment="0" applyProtection="0"/>
    <xf numFmtId="0" fontId="82" fillId="43" borderId="191" applyNumberFormat="0" applyAlignment="0" applyProtection="0"/>
    <xf numFmtId="0" fontId="85" fillId="0" borderId="193" applyNumberFormat="0" applyFill="0" applyAlignment="0" applyProtection="0"/>
    <xf numFmtId="4" fontId="60" fillId="85" borderId="195"/>
    <xf numFmtId="0" fontId="58" fillId="86" borderId="195">
      <alignment horizontal="right" vertical="center"/>
    </xf>
    <xf numFmtId="0" fontId="85" fillId="0" borderId="193" applyNumberFormat="0" applyFill="0" applyAlignment="0" applyProtection="0"/>
    <xf numFmtId="4" fontId="58" fillId="86" borderId="197">
      <alignment horizontal="right" vertical="center"/>
    </xf>
    <xf numFmtId="0" fontId="67" fillId="43" borderId="192" applyNumberFormat="0" applyAlignment="0" applyProtection="0"/>
    <xf numFmtId="0" fontId="58" fillId="86" borderId="196">
      <alignment horizontal="right" vertical="center"/>
    </xf>
    <xf numFmtId="0" fontId="68" fillId="43" borderId="192" applyNumberFormat="0" applyAlignment="0" applyProtection="0"/>
    <xf numFmtId="0" fontId="17" fillId="0" borderId="193" applyNumberFormat="0" applyFill="0" applyAlignment="0" applyProtection="0"/>
    <xf numFmtId="0" fontId="64" fillId="47" borderId="194" applyNumberFormat="0" applyFont="0" applyAlignment="0" applyProtection="0"/>
    <xf numFmtId="4" fontId="58" fillId="86" borderId="196">
      <alignment horizontal="right" vertical="center"/>
    </xf>
    <xf numFmtId="0" fontId="60" fillId="86" borderId="198">
      <alignment horizontal="left" vertical="center" wrapText="1" indent="2"/>
    </xf>
    <xf numFmtId="0" fontId="60" fillId="85" borderId="195"/>
    <xf numFmtId="176" fontId="60" fillId="99" borderId="195" applyNumberFormat="0" applyFont="0" applyBorder="0" applyAlignment="0" applyProtection="0">
      <alignment horizontal="right" vertical="center"/>
    </xf>
    <xf numFmtId="0" fontId="60" fillId="0" borderId="195" applyNumberFormat="0" applyFill="0" applyAlignment="0" applyProtection="0"/>
    <xf numFmtId="4" fontId="60" fillId="0" borderId="195" applyFill="0" applyBorder="0" applyProtection="0">
      <alignment horizontal="right" vertical="center"/>
    </xf>
    <xf numFmtId="4" fontId="58" fillId="84" borderId="195">
      <alignment horizontal="right" vertical="center"/>
    </xf>
    <xf numFmtId="0" fontId="17" fillId="0" borderId="193" applyNumberFormat="0" applyFill="0" applyAlignment="0" applyProtection="0"/>
    <xf numFmtId="49" fontId="59" fillId="0" borderId="195" applyNumberFormat="0" applyFill="0" applyBorder="0" applyProtection="0">
      <alignment horizontal="left" vertical="center"/>
    </xf>
    <xf numFmtId="49" fontId="60" fillId="0" borderId="196" applyNumberFormat="0" applyFont="0" applyFill="0" applyBorder="0" applyProtection="0">
      <alignment horizontal="left" vertical="center" indent="5"/>
    </xf>
    <xf numFmtId="0" fontId="60" fillId="84" borderId="196">
      <alignment horizontal="left" vertical="center"/>
    </xf>
    <xf numFmtId="0" fontId="68" fillId="43" borderId="192" applyNumberFormat="0" applyAlignment="0" applyProtection="0"/>
    <xf numFmtId="4" fontId="58" fillId="86" borderId="197">
      <alignment horizontal="right" vertical="center"/>
    </xf>
    <xf numFmtId="0" fontId="78" fillId="93" borderId="192" applyNumberFormat="0" applyAlignment="0" applyProtection="0"/>
    <xf numFmtId="0" fontId="78" fillId="93" borderId="192" applyNumberFormat="0" applyAlignment="0" applyProtection="0"/>
    <xf numFmtId="0" fontId="64" fillId="47" borderId="194" applyNumberFormat="0" applyFont="0" applyAlignment="0" applyProtection="0"/>
    <xf numFmtId="0" fontId="82" fillId="43" borderId="191" applyNumberFormat="0" applyAlignment="0" applyProtection="0"/>
    <xf numFmtId="0" fontId="85" fillId="0" borderId="193" applyNumberFormat="0" applyFill="0" applyAlignment="0" applyProtection="0"/>
    <xf numFmtId="0" fontId="58" fillId="86" borderId="195">
      <alignment horizontal="right" vertical="center"/>
    </xf>
    <xf numFmtId="0" fontId="8" fillId="47" borderId="194" applyNumberFormat="0" applyFont="0" applyAlignment="0" applyProtection="0"/>
    <xf numFmtId="4" fontId="60" fillId="0" borderId="195">
      <alignment horizontal="right" vertical="center"/>
    </xf>
    <xf numFmtId="0" fontId="85" fillId="0" borderId="193" applyNumberFormat="0" applyFill="0" applyAlignment="0" applyProtection="0"/>
    <xf numFmtId="0" fontId="58" fillId="86" borderId="195">
      <alignment horizontal="right" vertical="center"/>
    </xf>
    <xf numFmtId="0" fontId="58" fillId="86" borderId="195">
      <alignment horizontal="right" vertical="center"/>
    </xf>
    <xf numFmtId="4" fontId="62" fillId="84" borderId="195">
      <alignment horizontal="right" vertical="center"/>
    </xf>
    <xf numFmtId="0" fontId="58" fillId="84" borderId="195">
      <alignment horizontal="right" vertical="center"/>
    </xf>
    <xf numFmtId="4" fontId="58" fillId="84" borderId="195">
      <alignment horizontal="right" vertical="center"/>
    </xf>
    <xf numFmtId="0" fontId="62" fillId="84" borderId="195">
      <alignment horizontal="right" vertical="center"/>
    </xf>
    <xf numFmtId="4" fontId="62" fillId="84" borderId="195">
      <alignment horizontal="right" vertical="center"/>
    </xf>
    <xf numFmtId="0" fontId="58" fillId="86" borderId="195">
      <alignment horizontal="right" vertical="center"/>
    </xf>
    <xf numFmtId="4" fontId="58" fillId="86" borderId="195">
      <alignment horizontal="right" vertical="center"/>
    </xf>
    <xf numFmtId="0" fontId="58" fillId="86" borderId="195">
      <alignment horizontal="right" vertical="center"/>
    </xf>
    <xf numFmtId="4" fontId="58" fillId="86" borderId="195">
      <alignment horizontal="right" vertical="center"/>
    </xf>
    <xf numFmtId="0" fontId="58" fillId="86" borderId="196">
      <alignment horizontal="right" vertical="center"/>
    </xf>
    <xf numFmtId="4" fontId="58" fillId="86" borderId="196">
      <alignment horizontal="right" vertical="center"/>
    </xf>
    <xf numFmtId="0" fontId="58" fillId="86" borderId="197">
      <alignment horizontal="right" vertical="center"/>
    </xf>
    <xf numFmtId="4" fontId="58" fillId="86" borderId="197">
      <alignment horizontal="right" vertical="center"/>
    </xf>
    <xf numFmtId="0" fontId="68" fillId="43" borderId="192" applyNumberFormat="0" applyAlignment="0" applyProtection="0"/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60" fillId="84" borderId="196">
      <alignment horizontal="left" vertical="center"/>
    </xf>
    <xf numFmtId="0" fontId="78" fillId="93" borderId="192" applyNumberFormat="0" applyAlignment="0" applyProtection="0"/>
    <xf numFmtId="0" fontId="60" fillId="0" borderId="195">
      <alignment horizontal="right" vertical="center"/>
    </xf>
    <xf numFmtId="4" fontId="60" fillId="0" borderId="195">
      <alignment horizontal="right" vertical="center"/>
    </xf>
    <xf numFmtId="0" fontId="60" fillId="0" borderId="195" applyNumberFormat="0" applyFill="0" applyAlignment="0" applyProtection="0"/>
    <xf numFmtId="0" fontId="82" fillId="43" borderId="191" applyNumberFormat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60" fillId="85" borderId="195"/>
    <xf numFmtId="4" fontId="60" fillId="85" borderId="195"/>
    <xf numFmtId="0" fontId="85" fillId="0" borderId="193" applyNumberFormat="0" applyFill="0" applyAlignment="0" applyProtection="0"/>
    <xf numFmtId="0" fontId="8" fillId="47" borderId="194" applyNumberFormat="0" applyFont="0" applyAlignment="0" applyProtection="0"/>
    <xf numFmtId="0" fontId="64" fillId="47" borderId="194" applyNumberFormat="0" applyFont="0" applyAlignment="0" applyProtection="0"/>
    <xf numFmtId="0" fontId="60" fillId="0" borderId="195" applyNumberFormat="0" applyFill="0" applyAlignment="0" applyProtection="0"/>
    <xf numFmtId="0" fontId="17" fillId="0" borderId="193" applyNumberFormat="0" applyFill="0" applyAlignment="0" applyProtection="0"/>
    <xf numFmtId="0" fontId="85" fillId="0" borderId="193" applyNumberFormat="0" applyFill="0" applyAlignment="0" applyProtection="0"/>
    <xf numFmtId="0" fontId="71" fillId="93" borderId="192" applyNumberFormat="0" applyAlignment="0" applyProtection="0"/>
    <xf numFmtId="0" fontId="68" fillId="43" borderId="192" applyNumberFormat="0" applyAlignment="0" applyProtection="0"/>
    <xf numFmtId="4" fontId="62" fillId="84" borderId="195">
      <alignment horizontal="right" vertical="center"/>
    </xf>
    <xf numFmtId="0" fontId="58" fillId="84" borderId="195">
      <alignment horizontal="right" vertical="center"/>
    </xf>
    <xf numFmtId="176" fontId="60" fillId="99" borderId="195" applyNumberFormat="0" applyFont="0" applyBorder="0" applyAlignment="0" applyProtection="0">
      <alignment horizontal="right" vertical="center"/>
    </xf>
    <xf numFmtId="0" fontId="17" fillId="0" borderId="193" applyNumberFormat="0" applyFill="0" applyAlignment="0" applyProtection="0"/>
    <xf numFmtId="49" fontId="60" fillId="0" borderId="195" applyNumberFormat="0" applyFont="0" applyFill="0" applyBorder="0" applyProtection="0">
      <alignment horizontal="left" vertical="center" indent="2"/>
    </xf>
    <xf numFmtId="49" fontId="60" fillId="0" borderId="196" applyNumberFormat="0" applyFont="0" applyFill="0" applyBorder="0" applyProtection="0">
      <alignment horizontal="left" vertical="center" indent="5"/>
    </xf>
    <xf numFmtId="49" fontId="60" fillId="0" borderId="195" applyNumberFormat="0" applyFont="0" applyFill="0" applyBorder="0" applyProtection="0">
      <alignment horizontal="left" vertical="center" indent="2"/>
    </xf>
    <xf numFmtId="4" fontId="60" fillId="0" borderId="195" applyFill="0" applyBorder="0" applyProtection="0">
      <alignment horizontal="right" vertical="center"/>
    </xf>
    <xf numFmtId="49" fontId="59" fillId="0" borderId="195" applyNumberFormat="0" applyFill="0" applyBorder="0" applyProtection="0">
      <alignment horizontal="left" vertical="center"/>
    </xf>
    <xf numFmtId="0" fontId="60" fillId="0" borderId="198">
      <alignment horizontal="left" vertical="center" wrapText="1" indent="2"/>
    </xf>
    <xf numFmtId="0" fontId="82" fillId="43" borderId="191" applyNumberFormat="0" applyAlignment="0" applyProtection="0"/>
    <xf numFmtId="0" fontId="58" fillId="86" borderId="197">
      <alignment horizontal="right" vertical="center"/>
    </xf>
    <xf numFmtId="0" fontId="71" fillId="93" borderId="192" applyNumberFormat="0" applyAlignment="0" applyProtection="0"/>
    <xf numFmtId="0" fontId="58" fillId="86" borderId="197">
      <alignment horizontal="right" vertical="center"/>
    </xf>
    <xf numFmtId="4" fontId="58" fillId="86" borderId="195">
      <alignment horizontal="right" vertical="center"/>
    </xf>
    <xf numFmtId="0" fontId="58" fillId="86" borderId="195">
      <alignment horizontal="right" vertical="center"/>
    </xf>
    <xf numFmtId="0" fontId="23" fillId="43" borderId="191" applyNumberFormat="0" applyAlignment="0" applyProtection="0"/>
    <xf numFmtId="0" fontId="67" fillId="43" borderId="192" applyNumberFormat="0" applyAlignment="0" applyProtection="0"/>
    <xf numFmtId="0" fontId="17" fillId="0" borderId="193" applyNumberFormat="0" applyFill="0" applyAlignment="0" applyProtection="0"/>
    <xf numFmtId="0" fontId="60" fillId="85" borderId="195"/>
    <xf numFmtId="4" fontId="60" fillId="85" borderId="195"/>
    <xf numFmtId="4" fontId="58" fillId="86" borderId="195">
      <alignment horizontal="right" vertical="center"/>
    </xf>
    <xf numFmtId="0" fontId="62" fillId="84" borderId="195">
      <alignment horizontal="right" vertical="center"/>
    </xf>
    <xf numFmtId="0" fontId="71" fillId="93" borderId="192" applyNumberFormat="0" applyAlignment="0" applyProtection="0"/>
    <xf numFmtId="0" fontId="68" fillId="43" borderId="192" applyNumberFormat="0" applyAlignment="0" applyProtection="0"/>
    <xf numFmtId="4" fontId="60" fillId="0" borderId="195">
      <alignment horizontal="right" vertical="center"/>
    </xf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82" fillId="43" borderId="191" applyNumberFormat="0" applyAlignment="0" applyProtection="0"/>
    <xf numFmtId="0" fontId="78" fillId="93" borderId="192" applyNumberFormat="0" applyAlignment="0" applyProtection="0"/>
    <xf numFmtId="0" fontId="67" fillId="43" borderId="192" applyNumberFormat="0" applyAlignment="0" applyProtection="0"/>
    <xf numFmtId="0" fontId="23" fillId="43" borderId="191" applyNumberFormat="0" applyAlignment="0" applyProtection="0"/>
    <xf numFmtId="0" fontId="58" fillId="86" borderId="197">
      <alignment horizontal="right" vertical="center"/>
    </xf>
    <xf numFmtId="0" fontId="62" fillId="84" borderId="195">
      <alignment horizontal="right" vertical="center"/>
    </xf>
    <xf numFmtId="4" fontId="58" fillId="84" borderId="195">
      <alignment horizontal="right" vertical="center"/>
    </xf>
    <xf numFmtId="4" fontId="58" fillId="86" borderId="195">
      <alignment horizontal="right" vertical="center"/>
    </xf>
    <xf numFmtId="49" fontId="60" fillId="0" borderId="196" applyNumberFormat="0" applyFont="0" applyFill="0" applyBorder="0" applyProtection="0">
      <alignment horizontal="left" vertical="center" indent="5"/>
    </xf>
    <xf numFmtId="4" fontId="60" fillId="0" borderId="195" applyFill="0" applyBorder="0" applyProtection="0">
      <alignment horizontal="right" vertical="center"/>
    </xf>
    <xf numFmtId="4" fontId="58" fillId="84" borderId="195">
      <alignment horizontal="right" vertical="center"/>
    </xf>
    <xf numFmtId="0" fontId="78" fillId="93" borderId="192" applyNumberFormat="0" applyAlignment="0" applyProtection="0"/>
    <xf numFmtId="0" fontId="71" fillId="93" borderId="192" applyNumberFormat="0" applyAlignment="0" applyProtection="0"/>
    <xf numFmtId="0" fontId="67" fillId="43" borderId="192" applyNumberFormat="0" applyAlignment="0" applyProtection="0"/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23" fillId="43" borderId="191" applyNumberFormat="0" applyAlignment="0" applyProtection="0"/>
    <xf numFmtId="0" fontId="67" fillId="43" borderId="192" applyNumberFormat="0" applyAlignment="0" applyProtection="0"/>
    <xf numFmtId="0" fontId="68" fillId="43" borderId="192" applyNumberFormat="0" applyAlignment="0" applyProtection="0"/>
    <xf numFmtId="0" fontId="71" fillId="93" borderId="192" applyNumberFormat="0" applyAlignment="0" applyProtection="0"/>
    <xf numFmtId="0" fontId="17" fillId="0" borderId="193" applyNumberFormat="0" applyFill="0" applyAlignment="0" applyProtection="0"/>
    <xf numFmtId="0" fontId="78" fillId="93" borderId="192" applyNumberFormat="0" applyAlignment="0" applyProtection="0"/>
    <xf numFmtId="0" fontId="64" fillId="47" borderId="194" applyNumberFormat="0" applyFont="0" applyAlignment="0" applyProtection="0"/>
    <xf numFmtId="0" fontId="8" fillId="47" borderId="194" applyNumberFormat="0" applyFont="0" applyAlignment="0" applyProtection="0"/>
    <xf numFmtId="0" fontId="82" fillId="43" borderId="191" applyNumberFormat="0" applyAlignment="0" applyProtection="0"/>
    <xf numFmtId="0" fontId="85" fillId="0" borderId="193" applyNumberFormat="0" applyFill="0" applyAlignment="0" applyProtection="0"/>
    <xf numFmtId="0" fontId="68" fillId="43" borderId="192" applyNumberFormat="0" applyAlignment="0" applyProtection="0"/>
    <xf numFmtId="0" fontId="78" fillId="93" borderId="192" applyNumberFormat="0" applyAlignment="0" applyProtection="0"/>
    <xf numFmtId="0" fontId="64" fillId="47" borderId="194" applyNumberFormat="0" applyFont="0" applyAlignment="0" applyProtection="0"/>
    <xf numFmtId="0" fontId="82" fillId="43" borderId="191" applyNumberFormat="0" applyAlignment="0" applyProtection="0"/>
    <xf numFmtId="0" fontId="85" fillId="0" borderId="193" applyNumberFormat="0" applyFill="0" applyAlignment="0" applyProtection="0"/>
    <xf numFmtId="0" fontId="58" fillId="86" borderId="188">
      <alignment horizontal="right" vertical="center"/>
    </xf>
    <xf numFmtId="4" fontId="58" fillId="86" borderId="188">
      <alignment horizontal="right" vertical="center"/>
    </xf>
    <xf numFmtId="0" fontId="58" fillId="86" borderId="189">
      <alignment horizontal="right" vertical="center"/>
    </xf>
    <xf numFmtId="4" fontId="58" fillId="86" borderId="189">
      <alignment horizontal="right" vertical="center"/>
    </xf>
    <xf numFmtId="0" fontId="68" fillId="43" borderId="192" applyNumberFormat="0" applyAlignment="0" applyProtection="0"/>
    <xf numFmtId="0" fontId="60" fillId="86" borderId="190">
      <alignment horizontal="left" vertical="center" wrapText="1" indent="2"/>
    </xf>
    <xf numFmtId="0" fontId="60" fillId="0" borderId="190">
      <alignment horizontal="left" vertical="center" wrapText="1" indent="2"/>
    </xf>
    <xf numFmtId="0" fontId="60" fillId="84" borderId="188">
      <alignment horizontal="left" vertical="center"/>
    </xf>
    <xf numFmtId="0" fontId="78" fillId="93" borderId="192" applyNumberFormat="0" applyAlignment="0" applyProtection="0"/>
    <xf numFmtId="0" fontId="82" fillId="43" borderId="191" applyNumberFormat="0" applyAlignment="0" applyProtection="0"/>
    <xf numFmtId="0" fontId="85" fillId="0" borderId="193" applyNumberFormat="0" applyFill="0" applyAlignment="0" applyProtection="0"/>
    <xf numFmtId="49" fontId="60" fillId="0" borderId="188" applyNumberFormat="0" applyFont="0" applyFill="0" applyBorder="0" applyProtection="0">
      <alignment horizontal="left" vertical="center" indent="5"/>
    </xf>
    <xf numFmtId="0" fontId="23" fillId="43" borderId="191" applyNumberFormat="0" applyAlignment="0" applyProtection="0"/>
    <xf numFmtId="0" fontId="67" fillId="43" borderId="192" applyNumberFormat="0" applyAlignment="0" applyProtection="0"/>
    <xf numFmtId="0" fontId="17" fillId="0" borderId="193" applyNumberFormat="0" applyFill="0" applyAlignment="0" applyProtection="0"/>
    <xf numFmtId="49" fontId="60" fillId="0" borderId="195" applyNumberFormat="0" applyFont="0" applyFill="0" applyBorder="0" applyProtection="0">
      <alignment horizontal="left" vertical="center" indent="2"/>
    </xf>
    <xf numFmtId="0" fontId="58" fillId="84" borderId="195">
      <alignment horizontal="right" vertical="center"/>
    </xf>
    <xf numFmtId="4" fontId="58" fillId="84" borderId="195">
      <alignment horizontal="right" vertical="center"/>
    </xf>
    <xf numFmtId="0" fontId="62" fillId="84" borderId="195">
      <alignment horizontal="right" vertical="center"/>
    </xf>
    <xf numFmtId="4" fontId="62" fillId="84" borderId="195">
      <alignment horizontal="right" vertical="center"/>
    </xf>
    <xf numFmtId="0" fontId="58" fillId="86" borderId="195">
      <alignment horizontal="right" vertical="center"/>
    </xf>
    <xf numFmtId="4" fontId="58" fillId="86" borderId="195">
      <alignment horizontal="right" vertical="center"/>
    </xf>
    <xf numFmtId="0" fontId="58" fillId="86" borderId="195">
      <alignment horizontal="right" vertical="center"/>
    </xf>
    <xf numFmtId="4" fontId="58" fillId="86" borderId="195">
      <alignment horizontal="right" vertical="center"/>
    </xf>
    <xf numFmtId="0" fontId="71" fillId="93" borderId="192" applyNumberFormat="0" applyAlignment="0" applyProtection="0"/>
    <xf numFmtId="0" fontId="60" fillId="0" borderId="195">
      <alignment horizontal="right" vertical="center"/>
    </xf>
    <xf numFmtId="4" fontId="60" fillId="0" borderId="195">
      <alignment horizontal="right" vertical="center"/>
    </xf>
    <xf numFmtId="4" fontId="60" fillId="0" borderId="195" applyFill="0" applyBorder="0" applyProtection="0">
      <alignment horizontal="right" vertical="center"/>
    </xf>
    <xf numFmtId="49" fontId="59" fillId="0" borderId="195" applyNumberFormat="0" applyFill="0" applyBorder="0" applyProtection="0">
      <alignment horizontal="left" vertical="center"/>
    </xf>
    <xf numFmtId="0" fontId="60" fillId="0" borderId="195" applyNumberFormat="0" applyFill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60" fillId="85" borderId="195"/>
    <xf numFmtId="4" fontId="60" fillId="85" borderId="195"/>
    <xf numFmtId="4" fontId="58" fillId="86" borderId="195">
      <alignment horizontal="right" vertical="center"/>
    </xf>
    <xf numFmtId="0" fontId="60" fillId="85" borderId="195"/>
    <xf numFmtId="0" fontId="67" fillId="43" borderId="192" applyNumberFormat="0" applyAlignment="0" applyProtection="0"/>
    <xf numFmtId="0" fontId="58" fillId="84" borderId="195">
      <alignment horizontal="right" vertical="center"/>
    </xf>
    <xf numFmtId="0" fontId="60" fillId="0" borderId="195">
      <alignment horizontal="right" vertical="center"/>
    </xf>
    <xf numFmtId="0" fontId="85" fillId="0" borderId="193" applyNumberFormat="0" applyFill="0" applyAlignment="0" applyProtection="0"/>
    <xf numFmtId="0" fontId="60" fillId="84" borderId="196">
      <alignment horizontal="left" vertical="center"/>
    </xf>
    <xf numFmtId="0" fontId="78" fillId="93" borderId="192" applyNumberFormat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64" fillId="47" borderId="194" applyNumberFormat="0" applyFont="0" applyAlignment="0" applyProtection="0"/>
    <xf numFmtId="0" fontId="60" fillId="0" borderId="198">
      <alignment horizontal="left" vertical="center" wrapText="1" indent="2"/>
    </xf>
    <xf numFmtId="4" fontId="60" fillId="85" borderId="195"/>
    <xf numFmtId="49" fontId="59" fillId="0" borderId="195" applyNumberFormat="0" applyFill="0" applyBorder="0" applyProtection="0">
      <alignment horizontal="left" vertical="center"/>
    </xf>
    <xf numFmtId="0" fontId="60" fillId="0" borderId="195">
      <alignment horizontal="right" vertical="center"/>
    </xf>
    <xf numFmtId="4" fontId="58" fillId="86" borderId="197">
      <alignment horizontal="right" vertical="center"/>
    </xf>
    <xf numFmtId="4" fontId="58" fillId="86" borderId="195">
      <alignment horizontal="right" vertical="center"/>
    </xf>
    <xf numFmtId="4" fontId="58" fillId="86" borderId="195">
      <alignment horizontal="right" vertical="center"/>
    </xf>
    <xf numFmtId="0" fontId="62" fillId="84" borderId="195">
      <alignment horizontal="right" vertical="center"/>
    </xf>
    <xf numFmtId="0" fontId="58" fillId="84" borderId="195">
      <alignment horizontal="right" vertical="center"/>
    </xf>
    <xf numFmtId="49" fontId="60" fillId="0" borderId="195" applyNumberFormat="0" applyFont="0" applyFill="0" applyBorder="0" applyProtection="0">
      <alignment horizontal="left" vertical="center" indent="2"/>
    </xf>
    <xf numFmtId="0" fontId="78" fillId="93" borderId="192" applyNumberFormat="0" applyAlignment="0" applyProtection="0"/>
    <xf numFmtId="0" fontId="23" fillId="43" borderId="191" applyNumberFormat="0" applyAlignment="0" applyProtection="0"/>
    <xf numFmtId="49" fontId="60" fillId="0" borderId="195" applyNumberFormat="0" applyFont="0" applyFill="0" applyBorder="0" applyProtection="0">
      <alignment horizontal="left" vertical="center" indent="2"/>
    </xf>
    <xf numFmtId="0" fontId="71" fillId="93" borderId="192" applyNumberFormat="0" applyAlignment="0" applyProtection="0"/>
    <xf numFmtId="4" fontId="60" fillId="0" borderId="195" applyFill="0" applyBorder="0" applyProtection="0">
      <alignment horizontal="right" vertical="center"/>
    </xf>
    <xf numFmtId="0" fontId="68" fillId="43" borderId="192" applyNumberFormat="0" applyAlignment="0" applyProtection="0"/>
    <xf numFmtId="0" fontId="85" fillId="0" borderId="193" applyNumberFormat="0" applyFill="0" applyAlignment="0" applyProtection="0"/>
    <xf numFmtId="0" fontId="82" fillId="43" borderId="191" applyNumberFormat="0" applyAlignment="0" applyProtection="0"/>
    <xf numFmtId="0" fontId="60" fillId="0" borderId="195" applyNumberFormat="0" applyFill="0" applyAlignment="0" applyProtection="0"/>
    <xf numFmtId="4" fontId="60" fillId="0" borderId="195">
      <alignment horizontal="right" vertical="center"/>
    </xf>
    <xf numFmtId="0" fontId="60" fillId="0" borderId="195">
      <alignment horizontal="right" vertical="center"/>
    </xf>
    <xf numFmtId="0" fontId="78" fillId="93" borderId="192" applyNumberFormat="0" applyAlignment="0" applyProtection="0"/>
    <xf numFmtId="0" fontId="23" fillId="43" borderId="191" applyNumberFormat="0" applyAlignment="0" applyProtection="0"/>
    <xf numFmtId="0" fontId="67" fillId="43" borderId="192" applyNumberFormat="0" applyAlignment="0" applyProtection="0"/>
    <xf numFmtId="0" fontId="60" fillId="86" borderId="198">
      <alignment horizontal="left" vertical="center" wrapText="1" indent="2"/>
    </xf>
    <xf numFmtId="0" fontId="68" fillId="43" borderId="192" applyNumberFormat="0" applyAlignment="0" applyProtection="0"/>
    <xf numFmtId="0" fontId="68" fillId="43" borderId="192" applyNumberFormat="0" applyAlignment="0" applyProtection="0"/>
    <xf numFmtId="4" fontId="58" fillId="86" borderId="196">
      <alignment horizontal="right" vertical="center"/>
    </xf>
    <xf numFmtId="0" fontId="58" fillId="86" borderId="196">
      <alignment horizontal="right" vertical="center"/>
    </xf>
    <xf numFmtId="0" fontId="58" fillId="86" borderId="195">
      <alignment horizontal="right" vertical="center"/>
    </xf>
    <xf numFmtId="4" fontId="62" fillId="84" borderId="195">
      <alignment horizontal="right" vertical="center"/>
    </xf>
    <xf numFmtId="0" fontId="71" fillId="93" borderId="192" applyNumberFormat="0" applyAlignment="0" applyProtection="0"/>
    <xf numFmtId="0" fontId="17" fillId="0" borderId="193" applyNumberFormat="0" applyFill="0" applyAlignment="0" applyProtection="0"/>
    <xf numFmtId="0" fontId="85" fillId="0" borderId="193" applyNumberFormat="0" applyFill="0" applyAlignment="0" applyProtection="0"/>
    <xf numFmtId="0" fontId="64" fillId="47" borderId="194" applyNumberFormat="0" applyFont="0" applyAlignment="0" applyProtection="0"/>
    <xf numFmtId="0" fontId="78" fillId="93" borderId="192" applyNumberFormat="0" applyAlignment="0" applyProtection="0"/>
    <xf numFmtId="49" fontId="59" fillId="0" borderId="195" applyNumberFormat="0" applyFill="0" applyBorder="0" applyProtection="0">
      <alignment horizontal="left" vertical="center"/>
    </xf>
    <xf numFmtId="0" fontId="60" fillId="86" borderId="198">
      <alignment horizontal="left" vertical="center" wrapText="1" indent="2"/>
    </xf>
    <xf numFmtId="0" fontId="68" fillId="43" borderId="192" applyNumberFormat="0" applyAlignment="0" applyProtection="0"/>
    <xf numFmtId="0" fontId="60" fillId="0" borderId="198">
      <alignment horizontal="left" vertical="center" wrapText="1" indent="2"/>
    </xf>
    <xf numFmtId="0" fontId="64" fillId="47" borderId="194" applyNumberFormat="0" applyFont="0" applyAlignment="0" applyProtection="0"/>
    <xf numFmtId="0" fontId="8" fillId="47" borderId="194" applyNumberFormat="0" applyFont="0" applyAlignment="0" applyProtection="0"/>
    <xf numFmtId="0" fontId="82" fillId="43" borderId="191" applyNumberFormat="0" applyAlignment="0" applyProtection="0"/>
    <xf numFmtId="0" fontId="85" fillId="0" borderId="193" applyNumberFormat="0" applyFill="0" applyAlignment="0" applyProtection="0"/>
    <xf numFmtId="4" fontId="60" fillId="85" borderId="195"/>
    <xf numFmtId="0" fontId="58" fillId="86" borderId="195">
      <alignment horizontal="right" vertical="center"/>
    </xf>
    <xf numFmtId="0" fontId="85" fillId="0" borderId="193" applyNumberFormat="0" applyFill="0" applyAlignment="0" applyProtection="0"/>
    <xf numFmtId="4" fontId="58" fillId="86" borderId="197">
      <alignment horizontal="right" vertical="center"/>
    </xf>
    <xf numFmtId="0" fontId="67" fillId="43" borderId="192" applyNumberFormat="0" applyAlignment="0" applyProtection="0"/>
    <xf numFmtId="0" fontId="58" fillId="86" borderId="196">
      <alignment horizontal="right" vertical="center"/>
    </xf>
    <xf numFmtId="0" fontId="68" fillId="43" borderId="192" applyNumberFormat="0" applyAlignment="0" applyProtection="0"/>
    <xf numFmtId="0" fontId="17" fillId="0" borderId="193" applyNumberFormat="0" applyFill="0" applyAlignment="0" applyProtection="0"/>
    <xf numFmtId="0" fontId="64" fillId="47" borderId="194" applyNumberFormat="0" applyFont="0" applyAlignment="0" applyProtection="0"/>
    <xf numFmtId="4" fontId="58" fillId="86" borderId="196">
      <alignment horizontal="right" vertical="center"/>
    </xf>
    <xf numFmtId="0" fontId="60" fillId="86" borderId="198">
      <alignment horizontal="left" vertical="center" wrapText="1" indent="2"/>
    </xf>
    <xf numFmtId="0" fontId="60" fillId="85" borderId="195"/>
    <xf numFmtId="176" fontId="60" fillId="99" borderId="195" applyNumberFormat="0" applyFont="0" applyBorder="0" applyAlignment="0" applyProtection="0">
      <alignment horizontal="right" vertical="center"/>
    </xf>
    <xf numFmtId="0" fontId="60" fillId="0" borderId="195" applyNumberFormat="0" applyFill="0" applyAlignment="0" applyProtection="0"/>
    <xf numFmtId="4" fontId="60" fillId="0" borderId="195" applyFill="0" applyBorder="0" applyProtection="0">
      <alignment horizontal="right" vertical="center"/>
    </xf>
    <xf numFmtId="4" fontId="58" fillId="84" borderId="195">
      <alignment horizontal="right" vertical="center"/>
    </xf>
    <xf numFmtId="0" fontId="17" fillId="0" borderId="193" applyNumberFormat="0" applyFill="0" applyAlignment="0" applyProtection="0"/>
    <xf numFmtId="49" fontId="59" fillId="0" borderId="195" applyNumberFormat="0" applyFill="0" applyBorder="0" applyProtection="0">
      <alignment horizontal="left" vertical="center"/>
    </xf>
    <xf numFmtId="49" fontId="60" fillId="0" borderId="196" applyNumberFormat="0" applyFont="0" applyFill="0" applyBorder="0" applyProtection="0">
      <alignment horizontal="left" vertical="center" indent="5"/>
    </xf>
    <xf numFmtId="0" fontId="60" fillId="84" borderId="196">
      <alignment horizontal="left" vertical="center"/>
    </xf>
    <xf numFmtId="0" fontId="68" fillId="43" borderId="192" applyNumberFormat="0" applyAlignment="0" applyProtection="0"/>
    <xf numFmtId="4" fontId="58" fillId="86" borderId="197">
      <alignment horizontal="right" vertical="center"/>
    </xf>
    <xf numFmtId="0" fontId="78" fillId="93" borderId="192" applyNumberFormat="0" applyAlignment="0" applyProtection="0"/>
    <xf numFmtId="0" fontId="78" fillId="93" borderId="192" applyNumberFormat="0" applyAlignment="0" applyProtection="0"/>
    <xf numFmtId="0" fontId="64" fillId="47" borderId="194" applyNumberFormat="0" applyFont="0" applyAlignment="0" applyProtection="0"/>
    <xf numFmtId="0" fontId="82" fillId="43" borderId="191" applyNumberFormat="0" applyAlignment="0" applyProtection="0"/>
    <xf numFmtId="0" fontId="85" fillId="0" borderId="193" applyNumberFormat="0" applyFill="0" applyAlignment="0" applyProtection="0"/>
    <xf numFmtId="0" fontId="58" fillId="86" borderId="195">
      <alignment horizontal="right" vertical="center"/>
    </xf>
    <xf numFmtId="0" fontId="8" fillId="47" borderId="194" applyNumberFormat="0" applyFont="0" applyAlignment="0" applyProtection="0"/>
    <xf numFmtId="4" fontId="60" fillId="0" borderId="195">
      <alignment horizontal="right" vertical="center"/>
    </xf>
    <xf numFmtId="0" fontId="85" fillId="0" borderId="193" applyNumberFormat="0" applyFill="0" applyAlignment="0" applyProtection="0"/>
    <xf numFmtId="0" fontId="58" fillId="86" borderId="195">
      <alignment horizontal="right" vertical="center"/>
    </xf>
    <xf numFmtId="0" fontId="58" fillId="86" borderId="195">
      <alignment horizontal="right" vertical="center"/>
    </xf>
    <xf numFmtId="4" fontId="62" fillId="84" borderId="195">
      <alignment horizontal="right" vertical="center"/>
    </xf>
    <xf numFmtId="0" fontId="58" fillId="84" borderId="195">
      <alignment horizontal="right" vertical="center"/>
    </xf>
    <xf numFmtId="4" fontId="58" fillId="84" borderId="195">
      <alignment horizontal="right" vertical="center"/>
    </xf>
    <xf numFmtId="0" fontId="62" fillId="84" borderId="195">
      <alignment horizontal="right" vertical="center"/>
    </xf>
    <xf numFmtId="4" fontId="62" fillId="84" borderId="195">
      <alignment horizontal="right" vertical="center"/>
    </xf>
    <xf numFmtId="0" fontId="58" fillId="86" borderId="195">
      <alignment horizontal="right" vertical="center"/>
    </xf>
    <xf numFmtId="4" fontId="58" fillId="86" borderId="195">
      <alignment horizontal="right" vertical="center"/>
    </xf>
    <xf numFmtId="0" fontId="58" fillId="86" borderId="195">
      <alignment horizontal="right" vertical="center"/>
    </xf>
    <xf numFmtId="4" fontId="58" fillId="86" borderId="195">
      <alignment horizontal="right" vertical="center"/>
    </xf>
    <xf numFmtId="0" fontId="58" fillId="86" borderId="196">
      <alignment horizontal="right" vertical="center"/>
    </xf>
    <xf numFmtId="4" fontId="58" fillId="86" borderId="196">
      <alignment horizontal="right" vertical="center"/>
    </xf>
    <xf numFmtId="0" fontId="58" fillId="86" borderId="197">
      <alignment horizontal="right" vertical="center"/>
    </xf>
    <xf numFmtId="4" fontId="58" fillId="86" borderId="197">
      <alignment horizontal="right" vertical="center"/>
    </xf>
    <xf numFmtId="0" fontId="68" fillId="43" borderId="192" applyNumberFormat="0" applyAlignment="0" applyProtection="0"/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60" fillId="84" borderId="196">
      <alignment horizontal="left" vertical="center"/>
    </xf>
    <xf numFmtId="0" fontId="78" fillId="93" borderId="192" applyNumberFormat="0" applyAlignment="0" applyProtection="0"/>
    <xf numFmtId="0" fontId="60" fillId="0" borderId="195">
      <alignment horizontal="right" vertical="center"/>
    </xf>
    <xf numFmtId="4" fontId="60" fillId="0" borderId="195">
      <alignment horizontal="right" vertical="center"/>
    </xf>
    <xf numFmtId="0" fontId="60" fillId="0" borderId="195" applyNumberFormat="0" applyFill="0" applyAlignment="0" applyProtection="0"/>
    <xf numFmtId="0" fontId="82" fillId="43" borderId="191" applyNumberFormat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60" fillId="85" borderId="195"/>
    <xf numFmtId="4" fontId="60" fillId="85" borderId="195"/>
    <xf numFmtId="0" fontId="85" fillId="0" borderId="193" applyNumberFormat="0" applyFill="0" applyAlignment="0" applyProtection="0"/>
    <xf numFmtId="0" fontId="8" fillId="47" borderId="194" applyNumberFormat="0" applyFont="0" applyAlignment="0" applyProtection="0"/>
    <xf numFmtId="0" fontId="64" fillId="47" borderId="194" applyNumberFormat="0" applyFont="0" applyAlignment="0" applyProtection="0"/>
    <xf numFmtId="0" fontId="60" fillId="0" borderId="195" applyNumberFormat="0" applyFill="0" applyAlignment="0" applyProtection="0"/>
    <xf numFmtId="0" fontId="17" fillId="0" borderId="193" applyNumberFormat="0" applyFill="0" applyAlignment="0" applyProtection="0"/>
    <xf numFmtId="0" fontId="85" fillId="0" borderId="193" applyNumberFormat="0" applyFill="0" applyAlignment="0" applyProtection="0"/>
    <xf numFmtId="0" fontId="71" fillId="93" borderId="192" applyNumberFormat="0" applyAlignment="0" applyProtection="0"/>
    <xf numFmtId="0" fontId="68" fillId="43" borderId="192" applyNumberFormat="0" applyAlignment="0" applyProtection="0"/>
    <xf numFmtId="4" fontId="62" fillId="84" borderId="195">
      <alignment horizontal="right" vertical="center"/>
    </xf>
    <xf numFmtId="0" fontId="58" fillId="84" borderId="195">
      <alignment horizontal="right" vertical="center"/>
    </xf>
    <xf numFmtId="176" fontId="60" fillId="99" borderId="195" applyNumberFormat="0" applyFont="0" applyBorder="0" applyAlignment="0" applyProtection="0">
      <alignment horizontal="right" vertical="center"/>
    </xf>
    <xf numFmtId="0" fontId="17" fillId="0" borderId="193" applyNumberFormat="0" applyFill="0" applyAlignment="0" applyProtection="0"/>
    <xf numFmtId="49" fontId="60" fillId="0" borderId="195" applyNumberFormat="0" applyFont="0" applyFill="0" applyBorder="0" applyProtection="0">
      <alignment horizontal="left" vertical="center" indent="2"/>
    </xf>
    <xf numFmtId="49" fontId="60" fillId="0" borderId="196" applyNumberFormat="0" applyFont="0" applyFill="0" applyBorder="0" applyProtection="0">
      <alignment horizontal="left" vertical="center" indent="5"/>
    </xf>
    <xf numFmtId="49" fontId="60" fillId="0" borderId="195" applyNumberFormat="0" applyFont="0" applyFill="0" applyBorder="0" applyProtection="0">
      <alignment horizontal="left" vertical="center" indent="2"/>
    </xf>
    <xf numFmtId="4" fontId="60" fillId="0" borderId="195" applyFill="0" applyBorder="0" applyProtection="0">
      <alignment horizontal="right" vertical="center"/>
    </xf>
    <xf numFmtId="49" fontId="59" fillId="0" borderId="195" applyNumberFormat="0" applyFill="0" applyBorder="0" applyProtection="0">
      <alignment horizontal="left" vertical="center"/>
    </xf>
    <xf numFmtId="0" fontId="60" fillId="0" borderId="198">
      <alignment horizontal="left" vertical="center" wrapText="1" indent="2"/>
    </xf>
    <xf numFmtId="0" fontId="82" fillId="43" borderId="191" applyNumberFormat="0" applyAlignment="0" applyProtection="0"/>
    <xf numFmtId="0" fontId="58" fillId="86" borderId="197">
      <alignment horizontal="right" vertical="center"/>
    </xf>
    <xf numFmtId="0" fontId="71" fillId="93" borderId="192" applyNumberFormat="0" applyAlignment="0" applyProtection="0"/>
    <xf numFmtId="0" fontId="58" fillId="86" borderId="197">
      <alignment horizontal="right" vertical="center"/>
    </xf>
    <xf numFmtId="4" fontId="58" fillId="86" borderId="195">
      <alignment horizontal="right" vertical="center"/>
    </xf>
    <xf numFmtId="0" fontId="58" fillId="86" borderId="195">
      <alignment horizontal="right" vertical="center"/>
    </xf>
    <xf numFmtId="0" fontId="23" fillId="43" borderId="191" applyNumberFormat="0" applyAlignment="0" applyProtection="0"/>
    <xf numFmtId="0" fontId="67" fillId="43" borderId="192" applyNumberFormat="0" applyAlignment="0" applyProtection="0"/>
    <xf numFmtId="0" fontId="17" fillId="0" borderId="193" applyNumberFormat="0" applyFill="0" applyAlignment="0" applyProtection="0"/>
    <xf numFmtId="0" fontId="60" fillId="85" borderId="195"/>
    <xf numFmtId="4" fontId="60" fillId="85" borderId="195"/>
    <xf numFmtId="4" fontId="58" fillId="86" borderId="195">
      <alignment horizontal="right" vertical="center"/>
    </xf>
    <xf numFmtId="0" fontId="62" fillId="84" borderId="195">
      <alignment horizontal="right" vertical="center"/>
    </xf>
    <xf numFmtId="0" fontId="71" fillId="93" borderId="192" applyNumberFormat="0" applyAlignment="0" applyProtection="0"/>
    <xf numFmtId="0" fontId="68" fillId="43" borderId="192" applyNumberFormat="0" applyAlignment="0" applyProtection="0"/>
    <xf numFmtId="4" fontId="60" fillId="0" borderId="195">
      <alignment horizontal="right" vertical="center"/>
    </xf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82" fillId="43" borderId="191" applyNumberFormat="0" applyAlignment="0" applyProtection="0"/>
    <xf numFmtId="0" fontId="78" fillId="93" borderId="192" applyNumberFormat="0" applyAlignment="0" applyProtection="0"/>
    <xf numFmtId="0" fontId="67" fillId="43" borderId="192" applyNumberFormat="0" applyAlignment="0" applyProtection="0"/>
    <xf numFmtId="0" fontId="23" fillId="43" borderId="191" applyNumberFormat="0" applyAlignment="0" applyProtection="0"/>
    <xf numFmtId="0" fontId="58" fillId="86" borderId="197">
      <alignment horizontal="right" vertical="center"/>
    </xf>
    <xf numFmtId="0" fontId="62" fillId="84" borderId="195">
      <alignment horizontal="right" vertical="center"/>
    </xf>
    <xf numFmtId="4" fontId="58" fillId="84" borderId="195">
      <alignment horizontal="right" vertical="center"/>
    </xf>
    <xf numFmtId="4" fontId="58" fillId="86" borderId="195">
      <alignment horizontal="right" vertical="center"/>
    </xf>
    <xf numFmtId="49" fontId="60" fillId="0" borderId="196" applyNumberFormat="0" applyFont="0" applyFill="0" applyBorder="0" applyProtection="0">
      <alignment horizontal="left" vertical="center" indent="5"/>
    </xf>
    <xf numFmtId="4" fontId="60" fillId="0" borderId="195" applyFill="0" applyBorder="0" applyProtection="0">
      <alignment horizontal="right" vertical="center"/>
    </xf>
    <xf numFmtId="4" fontId="58" fillId="84" borderId="195">
      <alignment horizontal="right" vertical="center"/>
    </xf>
    <xf numFmtId="0" fontId="78" fillId="93" borderId="192" applyNumberFormat="0" applyAlignment="0" applyProtection="0"/>
    <xf numFmtId="0" fontId="71" fillId="93" borderId="192" applyNumberFormat="0" applyAlignment="0" applyProtection="0"/>
    <xf numFmtId="0" fontId="67" fillId="43" borderId="192" applyNumberFormat="0" applyAlignment="0" applyProtection="0"/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60" fillId="86" borderId="198">
      <alignment horizontal="left" vertical="center" wrapText="1" indent="2"/>
    </xf>
    <xf numFmtId="0" fontId="60" fillId="0" borderId="195">
      <alignment horizontal="right" vertical="center"/>
    </xf>
    <xf numFmtId="4" fontId="58" fillId="86" borderId="197">
      <alignment horizontal="right" vertical="center"/>
    </xf>
    <xf numFmtId="0" fontId="60" fillId="0" borderId="195" applyNumberFormat="0" applyFill="0" applyAlignment="0" applyProtection="0"/>
    <xf numFmtId="0" fontId="58" fillId="86" borderId="195">
      <alignment horizontal="right" vertical="center"/>
    </xf>
    <xf numFmtId="4" fontId="58" fillId="86" borderId="197">
      <alignment horizontal="right" vertical="center"/>
    </xf>
    <xf numFmtId="0" fontId="60" fillId="85" borderId="195"/>
    <xf numFmtId="0" fontId="64" fillId="47" borderId="194" applyNumberFormat="0" applyFont="0" applyAlignment="0" applyProtection="0"/>
    <xf numFmtId="0" fontId="60" fillId="86" borderId="198">
      <alignment horizontal="left" vertical="center" wrapText="1" indent="2"/>
    </xf>
    <xf numFmtId="0" fontId="60" fillId="85" borderId="195"/>
    <xf numFmtId="0" fontId="40" fillId="56" borderId="17" applyNumberFormat="0" applyAlignment="0" applyProtection="0"/>
    <xf numFmtId="0" fontId="67" fillId="43" borderId="192" applyNumberFormat="0" applyAlignment="0" applyProtection="0"/>
    <xf numFmtId="0" fontId="23" fillId="43" borderId="191" applyNumberFormat="0" applyAlignment="0" applyProtection="0"/>
    <xf numFmtId="0" fontId="8" fillId="47" borderId="194" applyNumberFormat="0" applyFont="0" applyAlignment="0" applyProtection="0"/>
    <xf numFmtId="4" fontId="60" fillId="0" borderId="195">
      <alignment horizontal="right" vertical="center"/>
    </xf>
    <xf numFmtId="0" fontId="85" fillId="0" borderId="193" applyNumberFormat="0" applyFill="0" applyAlignment="0" applyProtection="0"/>
    <xf numFmtId="0" fontId="60" fillId="86" borderId="198">
      <alignment horizontal="left" vertical="center" wrapText="1" indent="2"/>
    </xf>
    <xf numFmtId="0" fontId="78" fillId="93" borderId="192" applyNumberFormat="0" applyAlignment="0" applyProtection="0"/>
    <xf numFmtId="0" fontId="58" fillId="86" borderId="195">
      <alignment horizontal="right" vertical="center"/>
    </xf>
    <xf numFmtId="0" fontId="85" fillId="0" borderId="193" applyNumberFormat="0" applyFill="0" applyAlignment="0" applyProtection="0"/>
    <xf numFmtId="0" fontId="71" fillId="93" borderId="192" applyNumberFormat="0" applyAlignment="0" applyProtection="0"/>
    <xf numFmtId="4" fontId="60" fillId="0" borderId="195" applyFill="0" applyBorder="0" applyProtection="0">
      <alignment horizontal="right" vertical="center"/>
    </xf>
    <xf numFmtId="0" fontId="68" fillId="43" borderId="192" applyNumberFormat="0" applyAlignment="0" applyProtection="0"/>
    <xf numFmtId="0" fontId="78" fillId="93" borderId="192" applyNumberFormat="0" applyAlignment="0" applyProtection="0"/>
    <xf numFmtId="0" fontId="60" fillId="0" borderId="198">
      <alignment horizontal="left" vertical="center" wrapText="1" indent="2"/>
    </xf>
    <xf numFmtId="4" fontId="58" fillId="84" borderId="195">
      <alignment horizontal="right" vertical="center"/>
    </xf>
    <xf numFmtId="0" fontId="78" fillId="93" borderId="192" applyNumberFormat="0" applyAlignment="0" applyProtection="0"/>
    <xf numFmtId="0" fontId="60" fillId="85" borderId="195"/>
    <xf numFmtId="0" fontId="60" fillId="0" borderId="198">
      <alignment horizontal="left" vertical="center" wrapText="1" indent="2"/>
    </xf>
    <xf numFmtId="49" fontId="60" fillId="0" borderId="196" applyNumberFormat="0" applyFont="0" applyFill="0" applyBorder="0" applyProtection="0">
      <alignment horizontal="left" vertical="center" indent="5"/>
    </xf>
    <xf numFmtId="0" fontId="64" fillId="47" borderId="194" applyNumberFormat="0" applyFont="0" applyAlignment="0" applyProtection="0"/>
    <xf numFmtId="0" fontId="62" fillId="84" borderId="195">
      <alignment horizontal="right" vertical="center"/>
    </xf>
    <xf numFmtId="4" fontId="58" fillId="86" borderId="197">
      <alignment horizontal="right" vertical="center"/>
    </xf>
    <xf numFmtId="0" fontId="78" fillId="93" borderId="192" applyNumberFormat="0" applyAlignment="0" applyProtection="0"/>
    <xf numFmtId="49" fontId="60" fillId="0" borderId="195" applyNumberFormat="0" applyFont="0" applyFill="0" applyBorder="0" applyProtection="0">
      <alignment horizontal="left" vertical="center" indent="2"/>
    </xf>
    <xf numFmtId="0" fontId="60" fillId="0" borderId="198">
      <alignment horizontal="left" vertical="center" wrapText="1" indent="2"/>
    </xf>
    <xf numFmtId="4" fontId="60" fillId="0" borderId="195">
      <alignment horizontal="right" vertical="center"/>
    </xf>
    <xf numFmtId="4" fontId="58" fillId="84" borderId="195">
      <alignment horizontal="right" vertical="center"/>
    </xf>
    <xf numFmtId="4" fontId="60" fillId="0" borderId="195">
      <alignment horizontal="right" vertical="center"/>
    </xf>
    <xf numFmtId="0" fontId="8" fillId="47" borderId="194" applyNumberFormat="0" applyFont="0" applyAlignment="0" applyProtection="0"/>
    <xf numFmtId="0" fontId="58" fillId="86" borderId="195">
      <alignment horizontal="right" vertical="center"/>
    </xf>
    <xf numFmtId="0" fontId="68" fillId="43" borderId="192" applyNumberFormat="0" applyAlignment="0" applyProtection="0"/>
    <xf numFmtId="0" fontId="82" fillId="43" borderId="191" applyNumberFormat="0" applyAlignment="0" applyProtection="0"/>
    <xf numFmtId="0" fontId="17" fillId="0" borderId="193" applyNumberFormat="0" applyFill="0" applyAlignment="0" applyProtection="0"/>
    <xf numFmtId="0" fontId="58" fillId="86" borderId="195">
      <alignment horizontal="right" vertical="center"/>
    </xf>
    <xf numFmtId="0" fontId="78" fillId="93" borderId="192" applyNumberFormat="0" applyAlignment="0" applyProtection="0"/>
    <xf numFmtId="0" fontId="60" fillId="0" borderId="198">
      <alignment horizontal="left" vertical="center" wrapText="1" indent="2"/>
    </xf>
    <xf numFmtId="0" fontId="17" fillId="0" borderId="193" applyNumberFormat="0" applyFill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60" fillId="84" borderId="196">
      <alignment horizontal="left" vertical="center"/>
    </xf>
    <xf numFmtId="0" fontId="30" fillId="0" borderId="0" applyNumberFormat="0" applyFill="0" applyBorder="0" applyAlignment="0" applyProtection="0"/>
    <xf numFmtId="4" fontId="58" fillId="86" borderId="197">
      <alignment horizontal="right" vertical="center"/>
    </xf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78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4" fillId="47" borderId="194" applyNumberFormat="0" applyFont="0" applyAlignment="0" applyProtection="0"/>
    <xf numFmtId="0" fontId="85" fillId="0" borderId="193" applyNumberFormat="0" applyFill="0" applyAlignment="0" applyProtection="0"/>
    <xf numFmtId="0" fontId="82" fillId="43" borderId="191" applyNumberFormat="0" applyAlignment="0" applyProtection="0"/>
    <xf numFmtId="0" fontId="78" fillId="93" borderId="192" applyNumberFormat="0" applyAlignment="0" applyProtection="0"/>
    <xf numFmtId="4" fontId="60" fillId="0" borderId="195">
      <alignment horizontal="right" vertical="center"/>
    </xf>
    <xf numFmtId="0" fontId="43" fillId="0" borderId="0" applyNumberFormat="0" applyFill="0" applyBorder="0" applyAlignment="0" applyProtection="0"/>
    <xf numFmtId="0" fontId="85" fillId="0" borderId="193" applyNumberFormat="0" applyFill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8" fillId="47" borderId="194" applyNumberFormat="0" applyFont="0" applyAlignment="0" applyProtection="0"/>
    <xf numFmtId="0" fontId="60" fillId="0" borderId="198">
      <alignment horizontal="left" vertical="center" wrapText="1" indent="2"/>
    </xf>
    <xf numFmtId="0" fontId="1" fillId="72" borderId="0" applyNumberFormat="0" applyBorder="0" applyAlignment="0" applyProtection="0"/>
    <xf numFmtId="49" fontId="59" fillId="0" borderId="195" applyNumberFormat="0" applyFill="0" applyBorder="0" applyProtection="0">
      <alignment horizontal="left" vertical="center"/>
    </xf>
    <xf numFmtId="0" fontId="85" fillId="0" borderId="193" applyNumberFormat="0" applyFill="0" applyAlignment="0" applyProtection="0"/>
    <xf numFmtId="0" fontId="67" fillId="43" borderId="192" applyNumberFormat="0" applyAlignment="0" applyProtection="0"/>
    <xf numFmtId="0" fontId="60" fillId="0" borderId="195" applyNumberFormat="0" applyFill="0" applyAlignment="0" applyProtection="0"/>
    <xf numFmtId="4" fontId="60" fillId="0" borderId="195" applyFill="0" applyBorder="0" applyProtection="0">
      <alignment horizontal="right" vertical="center"/>
    </xf>
    <xf numFmtId="49" fontId="60" fillId="0" borderId="195" applyNumberFormat="0" applyFont="0" applyFill="0" applyBorder="0" applyProtection="0">
      <alignment horizontal="left" vertical="center" indent="2"/>
    </xf>
    <xf numFmtId="49" fontId="59" fillId="0" borderId="195" applyNumberFormat="0" applyFill="0" applyBorder="0" applyProtection="0">
      <alignment horizontal="left" vertical="center"/>
    </xf>
    <xf numFmtId="0" fontId="82" fillId="43" borderId="191" applyNumberFormat="0" applyAlignment="0" applyProtection="0"/>
    <xf numFmtId="4" fontId="58" fillId="86" borderId="195">
      <alignment horizontal="right" vertical="center"/>
    </xf>
    <xf numFmtId="4" fontId="62" fillId="84" borderId="195">
      <alignment horizontal="right" vertical="center"/>
    </xf>
    <xf numFmtId="4" fontId="58" fillId="84" borderId="195">
      <alignment horizontal="right" vertical="center"/>
    </xf>
    <xf numFmtId="0" fontId="44" fillId="62" borderId="0" applyNumberFormat="0" applyBorder="0" applyAlignment="0" applyProtection="0"/>
    <xf numFmtId="0" fontId="58" fillId="86" borderId="195">
      <alignment horizontal="right" vertical="center"/>
    </xf>
    <xf numFmtId="0" fontId="60" fillId="85" borderId="195"/>
    <xf numFmtId="4" fontId="58" fillId="86" borderId="195">
      <alignment horizontal="right" vertical="center"/>
    </xf>
    <xf numFmtId="0" fontId="78" fillId="93" borderId="192" applyNumberFormat="0" applyAlignment="0" applyProtection="0"/>
    <xf numFmtId="0" fontId="82" fillId="43" borderId="191" applyNumberFormat="0" applyAlignment="0" applyProtection="0"/>
    <xf numFmtId="0" fontId="17" fillId="0" borderId="193" applyNumberFormat="0" applyFill="0" applyAlignment="0" applyProtection="0"/>
    <xf numFmtId="0" fontId="58" fillId="84" borderId="195">
      <alignment horizontal="right" vertical="center"/>
    </xf>
    <xf numFmtId="0" fontId="71" fillId="93" borderId="192" applyNumberFormat="0" applyAlignment="0" applyProtection="0"/>
    <xf numFmtId="0" fontId="85" fillId="0" borderId="193" applyNumberFormat="0" applyFill="0" applyAlignment="0" applyProtection="0"/>
    <xf numFmtId="4" fontId="58" fillId="86" borderId="197">
      <alignment horizontal="right" vertical="center"/>
    </xf>
    <xf numFmtId="0" fontId="58" fillId="86" borderId="196">
      <alignment horizontal="right" vertical="center"/>
    </xf>
    <xf numFmtId="4" fontId="62" fillId="84" borderId="195">
      <alignment horizontal="right" vertical="center"/>
    </xf>
    <xf numFmtId="4" fontId="58" fillId="86" borderId="196">
      <alignment horizontal="right" vertical="center"/>
    </xf>
    <xf numFmtId="0" fontId="82" fillId="43" borderId="191" applyNumberFormat="0" applyAlignment="0" applyProtection="0"/>
    <xf numFmtId="4" fontId="60" fillId="85" borderId="195"/>
    <xf numFmtId="49" fontId="60" fillId="0" borderId="195" applyNumberFormat="0" applyFont="0" applyFill="0" applyBorder="0" applyProtection="0">
      <alignment horizontal="left" vertical="center" indent="2"/>
    </xf>
    <xf numFmtId="0" fontId="78" fillId="93" borderId="192" applyNumberFormat="0" applyAlignment="0" applyProtection="0"/>
    <xf numFmtId="4" fontId="58" fillId="86" borderId="196">
      <alignment horizontal="right" vertical="center"/>
    </xf>
    <xf numFmtId="0" fontId="58" fillId="86" borderId="196">
      <alignment horizontal="right" vertical="center"/>
    </xf>
    <xf numFmtId="4" fontId="60" fillId="85" borderId="195"/>
    <xf numFmtId="0" fontId="60" fillId="84" borderId="196">
      <alignment horizontal="left" vertical="center"/>
    </xf>
    <xf numFmtId="4" fontId="58" fillId="86" borderId="196">
      <alignment horizontal="right" vertical="center"/>
    </xf>
    <xf numFmtId="0" fontId="58" fillId="86" borderId="197">
      <alignment horizontal="right" vertical="center"/>
    </xf>
    <xf numFmtId="0" fontId="1" fillId="65" borderId="0" applyNumberFormat="0" applyBorder="0" applyAlignment="0" applyProtection="0"/>
    <xf numFmtId="0" fontId="62" fillId="84" borderId="195">
      <alignment horizontal="right" vertical="center"/>
    </xf>
    <xf numFmtId="0" fontId="58" fillId="84" borderId="195">
      <alignment horizontal="right" vertical="center"/>
    </xf>
    <xf numFmtId="0" fontId="78" fillId="93" borderId="192" applyNumberFormat="0" applyAlignment="0" applyProtection="0"/>
    <xf numFmtId="0" fontId="23" fillId="43" borderId="191" applyNumberFormat="0" applyAlignment="0" applyProtection="0"/>
    <xf numFmtId="0" fontId="60" fillId="0" borderId="195">
      <alignment horizontal="right" vertical="center"/>
    </xf>
    <xf numFmtId="0" fontId="67" fillId="43" borderId="192" applyNumberFormat="0" applyAlignment="0" applyProtection="0"/>
    <xf numFmtId="0" fontId="68" fillId="43" borderId="192" applyNumberFormat="0" applyAlignment="0" applyProtection="0"/>
    <xf numFmtId="4" fontId="62" fillId="84" borderId="195">
      <alignment horizontal="right" vertical="center"/>
    </xf>
    <xf numFmtId="0" fontId="1" fillId="80" borderId="0" applyNumberFormat="0" applyBorder="0" applyAlignment="0" applyProtection="0"/>
    <xf numFmtId="0" fontId="1" fillId="68" borderId="0" applyNumberFormat="0" applyBorder="0" applyAlignment="0" applyProtection="0"/>
    <xf numFmtId="0" fontId="39" fillId="56" borderId="18" applyNumberFormat="0" applyAlignment="0" applyProtection="0"/>
    <xf numFmtId="4" fontId="58" fillId="86" borderId="195">
      <alignment horizontal="right" vertical="center"/>
    </xf>
    <xf numFmtId="49" fontId="60" fillId="0" borderId="195" applyNumberFormat="0" applyFont="0" applyFill="0" applyBorder="0" applyProtection="0">
      <alignment horizontal="left" vertical="center" indent="2"/>
    </xf>
    <xf numFmtId="0" fontId="67" fillId="43" borderId="192" applyNumberFormat="0" applyAlignment="0" applyProtection="0"/>
    <xf numFmtId="0" fontId="85" fillId="0" borderId="193" applyNumberFormat="0" applyFill="0" applyAlignment="0" applyProtection="0"/>
    <xf numFmtId="0" fontId="23" fillId="43" borderId="191" applyNumberFormat="0" applyAlignment="0" applyProtection="0"/>
    <xf numFmtId="0" fontId="44" fillId="82" borderId="0" applyNumberFormat="0" applyBorder="0" applyAlignment="0" applyProtection="0"/>
    <xf numFmtId="0" fontId="68" fillId="43" borderId="192" applyNumberFormat="0" applyAlignment="0" applyProtection="0"/>
    <xf numFmtId="4" fontId="60" fillId="0" borderId="195" applyFill="0" applyBorder="0" applyProtection="0">
      <alignment horizontal="right" vertical="center"/>
    </xf>
    <xf numFmtId="0" fontId="17" fillId="0" borderId="193" applyNumberFormat="0" applyFill="0" applyAlignment="0" applyProtection="0"/>
    <xf numFmtId="49" fontId="60" fillId="0" borderId="195" applyNumberFormat="0" applyFont="0" applyFill="0" applyBorder="0" applyProtection="0">
      <alignment horizontal="left" vertical="center" indent="2"/>
    </xf>
    <xf numFmtId="176" fontId="60" fillId="99" borderId="195" applyNumberFormat="0" applyFont="0" applyBorder="0" applyAlignment="0" applyProtection="0">
      <alignment horizontal="right" vertical="center"/>
    </xf>
    <xf numFmtId="4" fontId="62" fillId="84" borderId="195">
      <alignment horizontal="right" vertical="center"/>
    </xf>
    <xf numFmtId="0" fontId="58" fillId="84" borderId="195">
      <alignment horizontal="right" vertical="center"/>
    </xf>
    <xf numFmtId="0" fontId="44" fillId="82" borderId="0" applyNumberFormat="0" applyBorder="0" applyAlignment="0" applyProtection="0"/>
    <xf numFmtId="49" fontId="60" fillId="0" borderId="195" applyNumberFormat="0" applyFont="0" applyFill="0" applyBorder="0" applyProtection="0">
      <alignment horizontal="left" vertical="center" indent="2"/>
    </xf>
    <xf numFmtId="0" fontId="58" fillId="86" borderId="195">
      <alignment horizontal="right" vertical="center"/>
    </xf>
    <xf numFmtId="0" fontId="60" fillId="0" borderId="198">
      <alignment horizontal="left" vertical="center" wrapText="1" indent="2"/>
    </xf>
    <xf numFmtId="0" fontId="85" fillId="0" borderId="193" applyNumberFormat="0" applyFill="0" applyAlignment="0" applyProtection="0"/>
    <xf numFmtId="0" fontId="1" fillId="72" borderId="0" applyNumberFormat="0" applyBorder="0" applyAlignment="0" applyProtection="0"/>
    <xf numFmtId="0" fontId="60" fillId="86" borderId="198">
      <alignment horizontal="left" vertical="center" wrapText="1" indent="2"/>
    </xf>
    <xf numFmtId="4" fontId="58" fillId="86" borderId="195">
      <alignment horizontal="right" vertical="center"/>
    </xf>
    <xf numFmtId="0" fontId="68" fillId="43" borderId="192" applyNumberFormat="0" applyAlignment="0" applyProtection="0"/>
    <xf numFmtId="0" fontId="85" fillId="0" borderId="193" applyNumberFormat="0" applyFill="0" applyAlignment="0" applyProtection="0"/>
    <xf numFmtId="0" fontId="17" fillId="0" borderId="193" applyNumberFormat="0" applyFill="0" applyAlignment="0" applyProtection="0"/>
    <xf numFmtId="4" fontId="58" fillId="86" borderId="195">
      <alignment horizontal="right" vertical="center"/>
    </xf>
    <xf numFmtId="4" fontId="58" fillId="86" borderId="197">
      <alignment horizontal="right" vertical="center"/>
    </xf>
    <xf numFmtId="0" fontId="71" fillId="93" borderId="192" applyNumberFormat="0" applyAlignment="0" applyProtection="0"/>
    <xf numFmtId="4" fontId="58" fillId="86" borderId="195">
      <alignment horizontal="right" vertical="center"/>
    </xf>
    <xf numFmtId="49" fontId="60" fillId="0" borderId="195" applyNumberFormat="0" applyFont="0" applyFill="0" applyBorder="0" applyProtection="0">
      <alignment horizontal="left" vertical="center" indent="2"/>
    </xf>
    <xf numFmtId="0" fontId="44" fillId="74" borderId="0" applyNumberFormat="0" applyBorder="0" applyAlignment="0" applyProtection="0"/>
    <xf numFmtId="0" fontId="60" fillId="85" borderId="195"/>
    <xf numFmtId="0" fontId="40" fillId="56" borderId="17" applyNumberFormat="0" applyAlignment="0" applyProtection="0"/>
    <xf numFmtId="0" fontId="8" fillId="47" borderId="194" applyNumberFormat="0" applyFont="0" applyAlignment="0" applyProtection="0"/>
    <xf numFmtId="0" fontId="60" fillId="86" borderId="198">
      <alignment horizontal="left" vertical="center" wrapText="1" indent="2"/>
    </xf>
    <xf numFmtId="0" fontId="62" fillId="84" borderId="195">
      <alignment horizontal="right" vertical="center"/>
    </xf>
    <xf numFmtId="0" fontId="60" fillId="84" borderId="196">
      <alignment horizontal="left" vertical="center"/>
    </xf>
    <xf numFmtId="4" fontId="60" fillId="0" borderId="195" applyFill="0" applyBorder="0" applyProtection="0">
      <alignment horizontal="right" vertical="center"/>
    </xf>
    <xf numFmtId="0" fontId="85" fillId="0" borderId="193" applyNumberFormat="0" applyFill="0" applyAlignment="0" applyProtection="0"/>
    <xf numFmtId="0" fontId="17" fillId="0" borderId="193" applyNumberFormat="0" applyFill="0" applyAlignment="0" applyProtection="0"/>
    <xf numFmtId="0" fontId="58" fillId="86" borderId="196">
      <alignment horizontal="right" vertical="center"/>
    </xf>
    <xf numFmtId="0" fontId="85" fillId="0" borderId="193" applyNumberFormat="0" applyFill="0" applyAlignment="0" applyProtection="0"/>
    <xf numFmtId="0" fontId="78" fillId="93" borderId="192" applyNumberFormat="0" applyAlignment="0" applyProtection="0"/>
    <xf numFmtId="0" fontId="8" fillId="47" borderId="194" applyNumberFormat="0" applyFont="0" applyAlignment="0" applyProtection="0"/>
    <xf numFmtId="4" fontId="58" fillId="86" borderId="195">
      <alignment horizontal="right" vertical="center"/>
    </xf>
    <xf numFmtId="0" fontId="60" fillId="0" borderId="195">
      <alignment horizontal="right" vertical="center"/>
    </xf>
    <xf numFmtId="0" fontId="44" fillId="78" borderId="0" applyNumberFormat="0" applyBorder="0" applyAlignment="0" applyProtection="0"/>
    <xf numFmtId="0" fontId="60" fillId="86" borderId="198">
      <alignment horizontal="left" vertical="center" wrapText="1" indent="2"/>
    </xf>
    <xf numFmtId="0" fontId="17" fillId="0" borderId="193" applyNumberFormat="0" applyFill="0" applyAlignment="0" applyProtection="0"/>
    <xf numFmtId="4" fontId="58" fillId="86" borderId="195">
      <alignment horizontal="right" vertical="center"/>
    </xf>
    <xf numFmtId="0" fontId="64" fillId="47" borderId="194" applyNumberFormat="0" applyFont="0" applyAlignment="0" applyProtection="0"/>
    <xf numFmtId="49" fontId="59" fillId="0" borderId="195" applyNumberFormat="0" applyFill="0" applyBorder="0" applyProtection="0">
      <alignment horizontal="left" vertical="center"/>
    </xf>
    <xf numFmtId="4" fontId="58" fillId="84" borderId="195">
      <alignment horizontal="right" vertical="center"/>
    </xf>
    <xf numFmtId="0" fontId="58" fillId="86" borderId="195">
      <alignment horizontal="right" vertical="center"/>
    </xf>
    <xf numFmtId="0" fontId="40" fillId="56" borderId="17" applyNumberFormat="0" applyAlignment="0" applyProtection="0"/>
    <xf numFmtId="0" fontId="78" fillId="93" borderId="192" applyNumberFormat="0" applyAlignment="0" applyProtection="0"/>
    <xf numFmtId="0" fontId="64" fillId="47" borderId="194" applyNumberFormat="0" applyFont="0" applyAlignment="0" applyProtection="0"/>
    <xf numFmtId="0" fontId="64" fillId="47" borderId="194" applyNumberFormat="0" applyFont="0" applyAlignment="0" applyProtection="0"/>
    <xf numFmtId="4" fontId="58" fillId="86" borderId="197">
      <alignment horizontal="right" vertical="center"/>
    </xf>
    <xf numFmtId="0" fontId="58" fillId="86" borderId="197">
      <alignment horizontal="right" vertical="center"/>
    </xf>
    <xf numFmtId="49" fontId="60" fillId="0" borderId="196" applyNumberFormat="0" applyFont="0" applyFill="0" applyBorder="0" applyProtection="0">
      <alignment horizontal="left" vertical="center" indent="5"/>
    </xf>
    <xf numFmtId="0" fontId="17" fillId="0" borderId="193" applyNumberFormat="0" applyFill="0" applyAlignment="0" applyProtection="0"/>
    <xf numFmtId="0" fontId="68" fillId="43" borderId="192" applyNumberFormat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85" fillId="0" borderId="193" applyNumberFormat="0" applyFill="0" applyAlignment="0" applyProtection="0"/>
    <xf numFmtId="0" fontId="60" fillId="0" borderId="195" applyNumberFormat="0" applyFill="0" applyAlignment="0" applyProtection="0"/>
    <xf numFmtId="0" fontId="85" fillId="0" borderId="193" applyNumberFormat="0" applyFill="0" applyAlignment="0" applyProtection="0"/>
    <xf numFmtId="0" fontId="60" fillId="0" borderId="198">
      <alignment horizontal="left" vertical="center" wrapText="1" indent="2"/>
    </xf>
    <xf numFmtId="0" fontId="71" fillId="93" borderId="192" applyNumberFormat="0" applyAlignment="0" applyProtection="0"/>
    <xf numFmtId="0" fontId="64" fillId="47" borderId="194" applyNumberFormat="0" applyFont="0" applyAlignment="0" applyProtection="0"/>
    <xf numFmtId="49" fontId="59" fillId="0" borderId="195" applyNumberFormat="0" applyFill="0" applyBorder="0" applyProtection="0">
      <alignment horizontal="left" vertical="center"/>
    </xf>
    <xf numFmtId="4" fontId="60" fillId="85" borderId="195"/>
    <xf numFmtId="0" fontId="64" fillId="47" borderId="194" applyNumberFormat="0" applyFont="0" applyAlignment="0" applyProtection="0"/>
    <xf numFmtId="0" fontId="1" fillId="69" borderId="0" applyNumberFormat="0" applyBorder="0" applyAlignment="0" applyProtection="0"/>
    <xf numFmtId="0" fontId="67" fillId="43" borderId="192" applyNumberFormat="0" applyAlignment="0" applyProtection="0"/>
    <xf numFmtId="0" fontId="58" fillId="86" borderId="197">
      <alignment horizontal="right" vertical="center"/>
    </xf>
    <xf numFmtId="4" fontId="60" fillId="85" borderId="195"/>
    <xf numFmtId="0" fontId="68" fillId="43" borderId="192" applyNumberFormat="0" applyAlignment="0" applyProtection="0"/>
    <xf numFmtId="0" fontId="67" fillId="43" borderId="192" applyNumberFormat="0" applyAlignment="0" applyProtection="0"/>
    <xf numFmtId="0" fontId="58" fillId="86" borderId="197">
      <alignment horizontal="right" vertical="center"/>
    </xf>
    <xf numFmtId="0" fontId="68" fillId="43" borderId="192" applyNumberFormat="0" applyAlignment="0" applyProtection="0"/>
    <xf numFmtId="0" fontId="85" fillId="0" borderId="193" applyNumberFormat="0" applyFill="0" applyAlignment="0" applyProtection="0"/>
    <xf numFmtId="0" fontId="64" fillId="47" borderId="194" applyNumberFormat="0" applyFont="0" applyAlignment="0" applyProtection="0"/>
    <xf numFmtId="49" fontId="59" fillId="0" borderId="195" applyNumberFormat="0" applyFill="0" applyBorder="0" applyProtection="0">
      <alignment horizontal="left" vertical="center"/>
    </xf>
    <xf numFmtId="0" fontId="58" fillId="86" borderId="195">
      <alignment horizontal="right" vertical="center"/>
    </xf>
    <xf numFmtId="0" fontId="60" fillId="86" borderId="198">
      <alignment horizontal="left" vertical="center" wrapText="1" indent="2"/>
    </xf>
    <xf numFmtId="0" fontId="1" fillId="68" borderId="0" applyNumberFormat="0" applyBorder="0" applyAlignment="0" applyProtection="0"/>
    <xf numFmtId="0" fontId="60" fillId="0" borderId="195" applyNumberFormat="0" applyFill="0" applyAlignment="0" applyProtection="0"/>
    <xf numFmtId="0" fontId="68" fillId="43" borderId="192" applyNumberFormat="0" applyAlignment="0" applyProtection="0"/>
    <xf numFmtId="4" fontId="60" fillId="0" borderId="195" applyFill="0" applyBorder="0" applyProtection="0">
      <alignment horizontal="right" vertical="center"/>
    </xf>
    <xf numFmtId="0" fontId="60" fillId="84" borderId="196">
      <alignment horizontal="left" vertical="center"/>
    </xf>
    <xf numFmtId="0" fontId="60" fillId="84" borderId="196">
      <alignment horizontal="left" vertical="center"/>
    </xf>
    <xf numFmtId="0" fontId="60" fillId="0" borderId="198">
      <alignment horizontal="left" vertical="center" wrapText="1" indent="2"/>
    </xf>
    <xf numFmtId="0" fontId="58" fillId="86" borderId="195">
      <alignment horizontal="right" vertical="center"/>
    </xf>
    <xf numFmtId="0" fontId="67" fillId="43" borderId="192" applyNumberFormat="0" applyAlignment="0" applyProtection="0"/>
    <xf numFmtId="0" fontId="17" fillId="0" borderId="193" applyNumberFormat="0" applyFill="0" applyAlignment="0" applyProtection="0"/>
    <xf numFmtId="0" fontId="82" fillId="43" borderId="191" applyNumberFormat="0" applyAlignment="0" applyProtection="0"/>
    <xf numFmtId="0" fontId="78" fillId="93" borderId="192" applyNumberFormat="0" applyAlignment="0" applyProtection="0"/>
    <xf numFmtId="4" fontId="58" fillId="86" borderId="196">
      <alignment horizontal="right" vertical="center"/>
    </xf>
    <xf numFmtId="4" fontId="58" fillId="86" borderId="195">
      <alignment horizontal="right" vertical="center"/>
    </xf>
    <xf numFmtId="0" fontId="60" fillId="86" borderId="198">
      <alignment horizontal="left" vertical="center" wrapText="1" indent="2"/>
    </xf>
    <xf numFmtId="4" fontId="58" fillId="86" borderId="195">
      <alignment horizontal="right" vertical="center"/>
    </xf>
    <xf numFmtId="0" fontId="60" fillId="0" borderId="195">
      <alignment horizontal="right" vertical="center"/>
    </xf>
    <xf numFmtId="0" fontId="62" fillId="84" borderId="195">
      <alignment horizontal="right" vertical="center"/>
    </xf>
    <xf numFmtId="176" fontId="60" fillId="99" borderId="195" applyNumberFormat="0" applyFont="0" applyBorder="0" applyAlignment="0" applyProtection="0">
      <alignment horizontal="right" vertical="center"/>
    </xf>
    <xf numFmtId="4" fontId="60" fillId="85" borderId="195"/>
    <xf numFmtId="0" fontId="71" fillId="93" borderId="192" applyNumberFormat="0" applyAlignment="0" applyProtection="0"/>
    <xf numFmtId="0" fontId="44" fillId="70" borderId="0" applyNumberFormat="0" applyBorder="0" applyAlignment="0" applyProtection="0"/>
    <xf numFmtId="0" fontId="8" fillId="47" borderId="194" applyNumberFormat="0" applyFont="0" applyAlignment="0" applyProtection="0"/>
    <xf numFmtId="0" fontId="60" fillId="0" borderId="195">
      <alignment horizontal="right" vertical="center"/>
    </xf>
    <xf numFmtId="49" fontId="59" fillId="0" borderId="195" applyNumberFormat="0" applyFill="0" applyBorder="0" applyProtection="0">
      <alignment horizontal="left" vertical="center"/>
    </xf>
    <xf numFmtId="0" fontId="78" fillId="93" borderId="192" applyNumberFormat="0" applyAlignment="0" applyProtection="0"/>
    <xf numFmtId="0" fontId="60" fillId="86" borderId="198">
      <alignment horizontal="left" vertical="center" wrapText="1" indent="2"/>
    </xf>
    <xf numFmtId="0" fontId="58" fillId="86" borderId="195">
      <alignment horizontal="right" vertical="center"/>
    </xf>
    <xf numFmtId="0" fontId="64" fillId="47" borderId="194" applyNumberFormat="0" applyFont="0" applyAlignment="0" applyProtection="0"/>
    <xf numFmtId="4" fontId="60" fillId="0" borderId="195">
      <alignment horizontal="right" vertical="center"/>
    </xf>
    <xf numFmtId="0" fontId="68" fillId="43" borderId="192" applyNumberFormat="0" applyAlignment="0" applyProtection="0"/>
    <xf numFmtId="4" fontId="60" fillId="0" borderId="195" applyFill="0" applyBorder="0" applyProtection="0">
      <alignment horizontal="right" vertical="center"/>
    </xf>
    <xf numFmtId="4" fontId="60" fillId="85" borderId="195"/>
    <xf numFmtId="4" fontId="58" fillId="84" borderId="195">
      <alignment horizontal="right" vertical="center"/>
    </xf>
    <xf numFmtId="0" fontId="1" fillId="69" borderId="0" applyNumberFormat="0" applyBorder="0" applyAlignment="0" applyProtection="0"/>
    <xf numFmtId="0" fontId="78" fillId="93" borderId="192" applyNumberFormat="0" applyAlignment="0" applyProtection="0"/>
    <xf numFmtId="49" fontId="60" fillId="0" borderId="196" applyNumberFormat="0" applyFont="0" applyFill="0" applyBorder="0" applyProtection="0">
      <alignment horizontal="left" vertical="center" indent="5"/>
    </xf>
    <xf numFmtId="0" fontId="58" fillId="86" borderId="197">
      <alignment horizontal="right" vertical="center"/>
    </xf>
    <xf numFmtId="4" fontId="60" fillId="0" borderId="195">
      <alignment horizontal="right" vertical="center"/>
    </xf>
    <xf numFmtId="0" fontId="60" fillId="0" borderId="198">
      <alignment horizontal="left" vertical="center" wrapText="1" indent="2"/>
    </xf>
    <xf numFmtId="0" fontId="78" fillId="93" borderId="192" applyNumberFormat="0" applyAlignment="0" applyProtection="0"/>
    <xf numFmtId="49" fontId="60" fillId="0" borderId="196" applyNumberFormat="0" applyFont="0" applyFill="0" applyBorder="0" applyProtection="0">
      <alignment horizontal="left" vertical="center" indent="5"/>
    </xf>
    <xf numFmtId="0" fontId="85" fillId="0" borderId="193" applyNumberFormat="0" applyFill="0" applyAlignment="0" applyProtection="0"/>
    <xf numFmtId="0" fontId="58" fillId="86" borderId="195">
      <alignment horizontal="right" vertical="center"/>
    </xf>
    <xf numFmtId="0" fontId="67" fillId="43" borderId="192" applyNumberFormat="0" applyAlignment="0" applyProtection="0"/>
    <xf numFmtId="0" fontId="58" fillId="86" borderId="195">
      <alignment horizontal="right" vertical="center"/>
    </xf>
    <xf numFmtId="0" fontId="30" fillId="0" borderId="0" applyNumberFormat="0" applyFill="0" applyBorder="0" applyAlignment="0" applyProtection="0"/>
    <xf numFmtId="0" fontId="85" fillId="0" borderId="193" applyNumberFormat="0" applyFill="0" applyAlignment="0" applyProtection="0"/>
    <xf numFmtId="0" fontId="68" fillId="43" borderId="192" applyNumberFormat="0" applyAlignment="0" applyProtection="0"/>
    <xf numFmtId="0" fontId="85" fillId="0" borderId="193" applyNumberFormat="0" applyFill="0" applyAlignment="0" applyProtection="0"/>
    <xf numFmtId="0" fontId="60" fillId="0" borderId="195" applyNumberFormat="0" applyFill="0" applyAlignment="0" applyProtection="0"/>
    <xf numFmtId="0" fontId="68" fillId="43" borderId="192" applyNumberFormat="0" applyAlignment="0" applyProtection="0"/>
    <xf numFmtId="0" fontId="82" fillId="43" borderId="191" applyNumberFormat="0" applyAlignment="0" applyProtection="0"/>
    <xf numFmtId="0" fontId="23" fillId="43" borderId="191" applyNumberFormat="0" applyAlignment="0" applyProtection="0"/>
    <xf numFmtId="0" fontId="82" fillId="43" borderId="191" applyNumberFormat="0" applyAlignment="0" applyProtection="0"/>
    <xf numFmtId="4" fontId="58" fillId="86" borderId="195">
      <alignment horizontal="right" vertical="center"/>
    </xf>
    <xf numFmtId="0" fontId="85" fillId="0" borderId="193" applyNumberFormat="0" applyFill="0" applyAlignment="0" applyProtection="0"/>
    <xf numFmtId="0" fontId="58" fillId="86" borderId="196">
      <alignment horizontal="right" vertical="center"/>
    </xf>
    <xf numFmtId="0" fontId="58" fillId="86" borderId="195">
      <alignment horizontal="right" vertical="center"/>
    </xf>
    <xf numFmtId="0" fontId="1" fillId="77" borderId="0" applyNumberFormat="0" applyBorder="0" applyAlignment="0" applyProtection="0"/>
    <xf numFmtId="0" fontId="58" fillId="86" borderId="195">
      <alignment horizontal="right" vertical="center"/>
    </xf>
    <xf numFmtId="0" fontId="58" fillId="86" borderId="197">
      <alignment horizontal="right" vertical="center"/>
    </xf>
    <xf numFmtId="0" fontId="60" fillId="85" borderId="195"/>
    <xf numFmtId="0" fontId="44" fillId="74" borderId="0" applyNumberFormat="0" applyBorder="0" applyAlignment="0" applyProtection="0"/>
    <xf numFmtId="4" fontId="62" fillId="84" borderId="195">
      <alignment horizontal="right" vertical="center"/>
    </xf>
    <xf numFmtId="0" fontId="58" fillId="86" borderId="196">
      <alignment horizontal="right" vertical="center"/>
    </xf>
    <xf numFmtId="0" fontId="67" fillId="43" borderId="192" applyNumberFormat="0" applyAlignment="0" applyProtection="0"/>
    <xf numFmtId="0" fontId="60" fillId="0" borderId="195">
      <alignment horizontal="right" vertical="center"/>
    </xf>
    <xf numFmtId="0" fontId="23" fillId="43" borderId="191" applyNumberFormat="0" applyAlignment="0" applyProtection="0"/>
    <xf numFmtId="4" fontId="60" fillId="0" borderId="195">
      <alignment horizontal="right" vertical="center"/>
    </xf>
    <xf numFmtId="0" fontId="58" fillId="86" borderId="196">
      <alignment horizontal="right" vertical="center"/>
    </xf>
    <xf numFmtId="0" fontId="8" fillId="47" borderId="194" applyNumberFormat="0" applyFont="0" applyAlignment="0" applyProtection="0"/>
    <xf numFmtId="0" fontId="64" fillId="47" borderId="194" applyNumberFormat="0" applyFont="0" applyAlignment="0" applyProtection="0"/>
    <xf numFmtId="0" fontId="68" fillId="43" borderId="192" applyNumberFormat="0" applyAlignment="0" applyProtection="0"/>
    <xf numFmtId="0" fontId="85" fillId="0" borderId="193" applyNumberFormat="0" applyFill="0" applyAlignment="0" applyProtection="0"/>
    <xf numFmtId="0" fontId="85" fillId="0" borderId="193" applyNumberFormat="0" applyFill="0" applyAlignment="0" applyProtection="0"/>
    <xf numFmtId="0" fontId="58" fillId="84" borderId="195">
      <alignment horizontal="right" vertical="center"/>
    </xf>
    <xf numFmtId="0" fontId="58" fillId="84" borderId="195">
      <alignment horizontal="right" vertical="center"/>
    </xf>
    <xf numFmtId="49" fontId="60" fillId="0" borderId="196" applyNumberFormat="0" applyFont="0" applyFill="0" applyBorder="0" applyProtection="0">
      <alignment horizontal="left" vertical="center" indent="5"/>
    </xf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4" fontId="58" fillId="86" borderId="195">
      <alignment horizontal="right" vertical="center"/>
    </xf>
    <xf numFmtId="4" fontId="58" fillId="86" borderId="195">
      <alignment horizontal="right" vertical="center"/>
    </xf>
    <xf numFmtId="0" fontId="78" fillId="93" borderId="192" applyNumberFormat="0" applyAlignment="0" applyProtection="0"/>
    <xf numFmtId="0" fontId="68" fillId="43" borderId="192" applyNumberFormat="0" applyAlignment="0" applyProtection="0"/>
    <xf numFmtId="0" fontId="67" fillId="43" borderId="192" applyNumberFormat="0" applyAlignment="0" applyProtection="0"/>
    <xf numFmtId="0" fontId="60" fillId="0" borderId="198">
      <alignment horizontal="left" vertical="center" wrapText="1" indent="2"/>
    </xf>
    <xf numFmtId="0" fontId="1" fillId="60" borderId="0" applyNumberFormat="0" applyBorder="0" applyAlignment="0" applyProtection="0"/>
    <xf numFmtId="0" fontId="71" fillId="93" borderId="192" applyNumberFormat="0" applyAlignment="0" applyProtection="0"/>
    <xf numFmtId="0" fontId="17" fillId="0" borderId="193" applyNumberFormat="0" applyFill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78" fillId="93" borderId="192" applyNumberFormat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60" fillId="0" borderId="198">
      <alignment horizontal="left" vertical="center" wrapText="1" indent="2"/>
    </xf>
    <xf numFmtId="0" fontId="58" fillId="86" borderId="195">
      <alignment horizontal="right" vertical="center"/>
    </xf>
    <xf numFmtId="4" fontId="60" fillId="0" borderId="195" applyFill="0" applyBorder="0" applyProtection="0">
      <alignment horizontal="right" vertical="center"/>
    </xf>
    <xf numFmtId="0" fontId="78" fillId="93" borderId="192" applyNumberFormat="0" applyAlignment="0" applyProtection="0"/>
    <xf numFmtId="0" fontId="60" fillId="0" borderId="198">
      <alignment horizontal="left" vertical="center" wrapText="1" indent="2"/>
    </xf>
    <xf numFmtId="0" fontId="60" fillId="85" borderId="195"/>
    <xf numFmtId="0" fontId="60" fillId="0" borderId="195">
      <alignment horizontal="right" vertical="center"/>
    </xf>
    <xf numFmtId="0" fontId="60" fillId="85" borderId="195"/>
    <xf numFmtId="0" fontId="60" fillId="0" borderId="195">
      <alignment horizontal="right" vertical="center"/>
    </xf>
    <xf numFmtId="0" fontId="60" fillId="0" borderId="198">
      <alignment horizontal="left" vertical="center" wrapText="1" indent="2"/>
    </xf>
    <xf numFmtId="0" fontId="78" fillId="93" borderId="192" applyNumberFormat="0" applyAlignment="0" applyProtection="0"/>
    <xf numFmtId="4" fontId="58" fillId="84" borderId="195">
      <alignment horizontal="right" vertical="center"/>
    </xf>
    <xf numFmtId="0" fontId="60" fillId="86" borderId="198">
      <alignment horizontal="left" vertical="center" wrapText="1" indent="2"/>
    </xf>
    <xf numFmtId="0" fontId="82" fillId="43" borderId="191" applyNumberFormat="0" applyAlignment="0" applyProtection="0"/>
    <xf numFmtId="0" fontId="62" fillId="84" borderId="195">
      <alignment horizontal="right" vertical="center"/>
    </xf>
    <xf numFmtId="0" fontId="1" fillId="73" borderId="0" applyNumberFormat="0" applyBorder="0" applyAlignment="0" applyProtection="0"/>
    <xf numFmtId="0" fontId="71" fillId="93" borderId="192" applyNumberFormat="0" applyAlignment="0" applyProtection="0"/>
    <xf numFmtId="4" fontId="62" fillId="84" borderId="195">
      <alignment horizontal="right" vertical="center"/>
    </xf>
    <xf numFmtId="0" fontId="17" fillId="0" borderId="193" applyNumberFormat="0" applyFill="0" applyAlignment="0" applyProtection="0"/>
    <xf numFmtId="0" fontId="44" fillId="66" borderId="0" applyNumberFormat="0" applyBorder="0" applyAlignment="0" applyProtection="0"/>
    <xf numFmtId="0" fontId="58" fillId="86" borderId="196">
      <alignment horizontal="right" vertical="center"/>
    </xf>
    <xf numFmtId="0" fontId="23" fillId="43" borderId="191" applyNumberFormat="0" applyAlignment="0" applyProtection="0"/>
    <xf numFmtId="0" fontId="60" fillId="85" borderId="195"/>
    <xf numFmtId="4" fontId="62" fillId="84" borderId="195">
      <alignment horizontal="right" vertical="center"/>
    </xf>
    <xf numFmtId="0" fontId="62" fillId="84" borderId="195">
      <alignment horizontal="right" vertical="center"/>
    </xf>
    <xf numFmtId="0" fontId="82" fillId="43" borderId="191" applyNumberFormat="0" applyAlignment="0" applyProtection="0"/>
    <xf numFmtId="49" fontId="60" fillId="0" borderId="195" applyNumberFormat="0" applyFont="0" applyFill="0" applyBorder="0" applyProtection="0">
      <alignment horizontal="left" vertical="center" indent="2"/>
    </xf>
    <xf numFmtId="0" fontId="1" fillId="73" borderId="0" applyNumberFormat="0" applyBorder="0" applyAlignment="0" applyProtection="0"/>
    <xf numFmtId="0" fontId="17" fillId="0" borderId="193" applyNumberFormat="0" applyFill="0" applyAlignment="0" applyProtection="0"/>
    <xf numFmtId="0" fontId="1" fillId="77" borderId="0" applyNumberFormat="0" applyBorder="0" applyAlignment="0" applyProtection="0"/>
    <xf numFmtId="0" fontId="82" fillId="43" borderId="191" applyNumberFormat="0" applyAlignment="0" applyProtection="0"/>
    <xf numFmtId="4" fontId="60" fillId="85" borderId="195"/>
    <xf numFmtId="0" fontId="2" fillId="0" borderId="22" applyNumberFormat="0" applyFill="0" applyAlignment="0" applyProtection="0"/>
    <xf numFmtId="0" fontId="58" fillId="86" borderId="197">
      <alignment horizontal="right" vertical="center"/>
    </xf>
    <xf numFmtId="0" fontId="23" fillId="43" borderId="191" applyNumberFormat="0" applyAlignment="0" applyProtection="0"/>
    <xf numFmtId="0" fontId="58" fillId="84" borderId="195">
      <alignment horizontal="right" vertical="center"/>
    </xf>
    <xf numFmtId="4" fontId="60" fillId="0" borderId="195">
      <alignment horizontal="right" vertical="center"/>
    </xf>
    <xf numFmtId="49" fontId="60" fillId="0" borderId="195" applyNumberFormat="0" applyFont="0" applyFill="0" applyBorder="0" applyProtection="0">
      <alignment horizontal="left" vertical="center" indent="2"/>
    </xf>
    <xf numFmtId="0" fontId="60" fillId="86" borderId="198">
      <alignment horizontal="left" vertical="center" wrapText="1" indent="2"/>
    </xf>
    <xf numFmtId="4" fontId="58" fillId="86" borderId="195">
      <alignment horizontal="right" vertical="center"/>
    </xf>
    <xf numFmtId="0" fontId="30" fillId="0" borderId="0" applyNumberFormat="0" applyFill="0" applyBorder="0" applyAlignment="0" applyProtection="0"/>
    <xf numFmtId="4" fontId="60" fillId="85" borderId="195"/>
    <xf numFmtId="0" fontId="58" fillId="84" borderId="195">
      <alignment horizontal="right" vertical="center"/>
    </xf>
    <xf numFmtId="0" fontId="44" fillId="62" borderId="0" applyNumberFormat="0" applyBorder="0" applyAlignment="0" applyProtection="0"/>
    <xf numFmtId="4" fontId="58" fillId="86" borderId="195">
      <alignment horizontal="right" vertical="center"/>
    </xf>
    <xf numFmtId="0" fontId="68" fillId="43" borderId="192" applyNumberFormat="0" applyAlignment="0" applyProtection="0"/>
    <xf numFmtId="0" fontId="64" fillId="47" borderId="194" applyNumberFormat="0" applyFont="0" applyAlignment="0" applyProtection="0"/>
    <xf numFmtId="0" fontId="85" fillId="0" borderId="193" applyNumberFormat="0" applyFill="0" applyAlignment="0" applyProtection="0"/>
    <xf numFmtId="0" fontId="85" fillId="0" borderId="193" applyNumberFormat="0" applyFill="0" applyAlignment="0" applyProtection="0"/>
    <xf numFmtId="4" fontId="58" fillId="86" borderId="196">
      <alignment horizontal="right" vertical="center"/>
    </xf>
    <xf numFmtId="4" fontId="62" fillId="84" borderId="195">
      <alignment horizontal="right" vertical="center"/>
    </xf>
    <xf numFmtId="0" fontId="58" fillId="86" borderId="195">
      <alignment horizontal="right" vertical="center"/>
    </xf>
    <xf numFmtId="0" fontId="2" fillId="0" borderId="22" applyNumberFormat="0" applyFill="0" applyAlignment="0" applyProtection="0"/>
    <xf numFmtId="0" fontId="68" fillId="43" borderId="192" applyNumberFormat="0" applyAlignment="0" applyProtection="0"/>
    <xf numFmtId="0" fontId="67" fillId="43" borderId="192" applyNumberFormat="0" applyAlignment="0" applyProtection="0"/>
    <xf numFmtId="0" fontId="58" fillId="84" borderId="195">
      <alignment horizontal="right" vertical="center"/>
    </xf>
    <xf numFmtId="0" fontId="68" fillId="43" borderId="192" applyNumberFormat="0" applyAlignment="0" applyProtection="0"/>
    <xf numFmtId="4" fontId="60" fillId="0" borderId="195" applyFill="0" applyBorder="0" applyProtection="0">
      <alignment horizontal="right" vertical="center"/>
    </xf>
    <xf numFmtId="0" fontId="60" fillId="86" borderId="198">
      <alignment horizontal="left" vertical="center" wrapText="1" indent="2"/>
    </xf>
    <xf numFmtId="4" fontId="60" fillId="85" borderId="195"/>
    <xf numFmtId="4" fontId="58" fillId="86" borderId="197">
      <alignment horizontal="right" vertical="center"/>
    </xf>
    <xf numFmtId="0" fontId="1" fillId="77" borderId="0" applyNumberFormat="0" applyBorder="0" applyAlignment="0" applyProtection="0"/>
    <xf numFmtId="0" fontId="71" fillId="93" borderId="192" applyNumberFormat="0" applyAlignment="0" applyProtection="0"/>
    <xf numFmtId="49" fontId="59" fillId="0" borderId="195" applyNumberFormat="0" applyFill="0" applyBorder="0" applyProtection="0">
      <alignment horizontal="left" vertical="center"/>
    </xf>
    <xf numFmtId="0" fontId="60" fillId="86" borderId="198">
      <alignment horizontal="left" vertical="center" wrapText="1" indent="2"/>
    </xf>
    <xf numFmtId="0" fontId="60" fillId="86" borderId="198">
      <alignment horizontal="left" vertical="center" wrapText="1" indent="2"/>
    </xf>
    <xf numFmtId="0" fontId="68" fillId="43" borderId="192" applyNumberFormat="0" applyAlignment="0" applyProtection="0"/>
    <xf numFmtId="0" fontId="2" fillId="0" borderId="22" applyNumberFormat="0" applyFill="0" applyAlignment="0" applyProtection="0"/>
    <xf numFmtId="0" fontId="1" fillId="64" borderId="0" applyNumberFormat="0" applyBorder="0" applyAlignment="0" applyProtection="0"/>
    <xf numFmtId="0" fontId="58" fillId="86" borderId="195">
      <alignment horizontal="right" vertical="center"/>
    </xf>
    <xf numFmtId="176" fontId="60" fillId="99" borderId="195" applyNumberFormat="0" applyFont="0" applyBorder="0" applyAlignment="0" applyProtection="0">
      <alignment horizontal="right" vertical="center"/>
    </xf>
    <xf numFmtId="0" fontId="1" fillId="81" borderId="0" applyNumberFormat="0" applyBorder="0" applyAlignment="0" applyProtection="0"/>
    <xf numFmtId="0" fontId="68" fillId="43" borderId="192" applyNumberFormat="0" applyAlignment="0" applyProtection="0"/>
    <xf numFmtId="0" fontId="1" fillId="69" borderId="0" applyNumberFormat="0" applyBorder="0" applyAlignment="0" applyProtection="0"/>
    <xf numFmtId="0" fontId="68" fillId="43" borderId="192" applyNumberFormat="0" applyAlignment="0" applyProtection="0"/>
    <xf numFmtId="0" fontId="82" fillId="43" borderId="191" applyNumberFormat="0" applyAlignment="0" applyProtection="0"/>
    <xf numFmtId="0" fontId="85" fillId="0" borderId="193" applyNumberFormat="0" applyFill="0" applyAlignment="0" applyProtection="0"/>
    <xf numFmtId="0" fontId="58" fillId="84" borderId="195">
      <alignment horizontal="right" vertical="center"/>
    </xf>
    <xf numFmtId="0" fontId="1" fillId="61" borderId="0" applyNumberFormat="0" applyBorder="0" applyAlignment="0" applyProtection="0"/>
    <xf numFmtId="0" fontId="82" fillId="43" borderId="191" applyNumberFormat="0" applyAlignment="0" applyProtection="0"/>
    <xf numFmtId="0" fontId="1" fillId="61" borderId="0" applyNumberFormat="0" applyBorder="0" applyAlignment="0" applyProtection="0"/>
    <xf numFmtId="4" fontId="62" fillId="84" borderId="195">
      <alignment horizontal="right" vertical="center"/>
    </xf>
    <xf numFmtId="4" fontId="58" fillId="84" borderId="195">
      <alignment horizontal="right" vertical="center"/>
    </xf>
    <xf numFmtId="0" fontId="60" fillId="0" borderId="195" applyNumberFormat="0" applyFill="0" applyAlignment="0" applyProtection="0"/>
    <xf numFmtId="4" fontId="58" fillId="84" borderId="195">
      <alignment horizontal="right" vertical="center"/>
    </xf>
    <xf numFmtId="0" fontId="44" fillId="74" borderId="0" applyNumberFormat="0" applyBorder="0" applyAlignment="0" applyProtection="0"/>
    <xf numFmtId="0" fontId="17" fillId="0" borderId="193" applyNumberFormat="0" applyFill="0" applyAlignment="0" applyProtection="0"/>
    <xf numFmtId="0" fontId="1" fillId="64" borderId="0" applyNumberFormat="0" applyBorder="0" applyAlignment="0" applyProtection="0"/>
    <xf numFmtId="0" fontId="60" fillId="0" borderId="195" applyNumberFormat="0" applyFill="0" applyAlignment="0" applyProtection="0"/>
    <xf numFmtId="0" fontId="62" fillId="84" borderId="195">
      <alignment horizontal="right" vertical="center"/>
    </xf>
    <xf numFmtId="0" fontId="64" fillId="47" borderId="194" applyNumberFormat="0" applyFont="0" applyAlignment="0" applyProtection="0"/>
    <xf numFmtId="4" fontId="58" fillId="86" borderId="195">
      <alignment horizontal="right" vertical="center"/>
    </xf>
    <xf numFmtId="4" fontId="58" fillId="86" borderId="195">
      <alignment horizontal="right" vertical="center"/>
    </xf>
    <xf numFmtId="0" fontId="78" fillId="93" borderId="192" applyNumberFormat="0" applyAlignment="0" applyProtection="0"/>
    <xf numFmtId="4" fontId="62" fillId="84" borderId="195">
      <alignment horizontal="right" vertical="center"/>
    </xf>
    <xf numFmtId="0" fontId="64" fillId="47" borderId="194" applyNumberFormat="0" applyFont="0" applyAlignment="0" applyProtection="0"/>
    <xf numFmtId="0" fontId="60" fillId="0" borderId="195" applyNumberFormat="0" applyFill="0" applyAlignment="0" applyProtection="0"/>
    <xf numFmtId="0" fontId="58" fillId="86" borderId="197">
      <alignment horizontal="right" vertical="center"/>
    </xf>
    <xf numFmtId="4" fontId="58" fillId="86" borderId="195">
      <alignment horizontal="right" vertical="center"/>
    </xf>
    <xf numFmtId="0" fontId="23" fillId="43" borderId="191" applyNumberFormat="0" applyAlignment="0" applyProtection="0"/>
    <xf numFmtId="4" fontId="60" fillId="85" borderId="195"/>
    <xf numFmtId="0" fontId="71" fillId="93" borderId="192" applyNumberFormat="0" applyAlignment="0" applyProtection="0"/>
    <xf numFmtId="0" fontId="68" fillId="43" borderId="192" applyNumberFormat="0" applyAlignment="0" applyProtection="0"/>
    <xf numFmtId="0" fontId="60" fillId="84" borderId="196">
      <alignment horizontal="left" vertical="center"/>
    </xf>
    <xf numFmtId="0" fontId="71" fillId="93" borderId="192" applyNumberFormat="0" applyAlignment="0" applyProtection="0"/>
    <xf numFmtId="0" fontId="62" fillId="84" borderId="195">
      <alignment horizontal="right" vertical="center"/>
    </xf>
    <xf numFmtId="0" fontId="58" fillId="86" borderId="195">
      <alignment horizontal="right" vertical="center"/>
    </xf>
    <xf numFmtId="0" fontId="60" fillId="84" borderId="196">
      <alignment horizontal="left" vertical="center"/>
    </xf>
    <xf numFmtId="0" fontId="8" fillId="47" borderId="194" applyNumberFormat="0" applyFont="0" applyAlignment="0" applyProtection="0"/>
    <xf numFmtId="0" fontId="44" fillId="78" borderId="0" applyNumberFormat="0" applyBorder="0" applyAlignment="0" applyProtection="0"/>
    <xf numFmtId="0" fontId="82" fillId="43" borderId="191" applyNumberFormat="0" applyAlignment="0" applyProtection="0"/>
    <xf numFmtId="0" fontId="67" fillId="43" borderId="192" applyNumberFormat="0" applyAlignment="0" applyProtection="0"/>
    <xf numFmtId="0" fontId="78" fillId="93" borderId="192" applyNumberFormat="0" applyAlignment="0" applyProtection="0"/>
    <xf numFmtId="0" fontId="1" fillId="65" borderId="0" applyNumberFormat="0" applyBorder="0" applyAlignment="0" applyProtection="0"/>
    <xf numFmtId="0" fontId="68" fillId="43" borderId="192" applyNumberFormat="0" applyAlignment="0" applyProtection="0"/>
    <xf numFmtId="0" fontId="44" fillId="70" borderId="0" applyNumberFormat="0" applyBorder="0" applyAlignment="0" applyProtection="0"/>
    <xf numFmtId="49" fontId="59" fillId="0" borderId="195" applyNumberFormat="0" applyFill="0" applyBorder="0" applyProtection="0">
      <alignment horizontal="left" vertical="center"/>
    </xf>
    <xf numFmtId="0" fontId="68" fillId="43" borderId="192" applyNumberFormat="0" applyAlignment="0" applyProtection="0"/>
    <xf numFmtId="0" fontId="67" fillId="43" borderId="192" applyNumberFormat="0" applyAlignment="0" applyProtection="0"/>
    <xf numFmtId="4" fontId="58" fillId="86" borderId="196">
      <alignment horizontal="right" vertical="center"/>
    </xf>
    <xf numFmtId="49" fontId="59" fillId="0" borderId="195" applyNumberFormat="0" applyFill="0" applyBorder="0" applyProtection="0">
      <alignment horizontal="left" vertical="center"/>
    </xf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30" fillId="0" borderId="0" applyNumberFormat="0" applyFill="0" applyBorder="0" applyAlignment="0" applyProtection="0"/>
    <xf numFmtId="0" fontId="58" fillId="84" borderId="195">
      <alignment horizontal="right" vertical="center"/>
    </xf>
    <xf numFmtId="0" fontId="1" fillId="64" borderId="0" applyNumberFormat="0" applyBorder="0" applyAlignment="0" applyProtection="0"/>
    <xf numFmtId="0" fontId="1" fillId="81" borderId="0" applyNumberFormat="0" applyBorder="0" applyAlignment="0" applyProtection="0"/>
    <xf numFmtId="0" fontId="78" fillId="93" borderId="192" applyNumberFormat="0" applyAlignment="0" applyProtection="0"/>
    <xf numFmtId="4" fontId="58" fillId="86" borderId="196">
      <alignment horizontal="right" vertical="center"/>
    </xf>
    <xf numFmtId="0" fontId="58" fillId="86" borderId="195">
      <alignment horizontal="right" vertical="center"/>
    </xf>
    <xf numFmtId="176" fontId="60" fillId="99" borderId="195" applyNumberFormat="0" applyFont="0" applyBorder="0" applyAlignment="0" applyProtection="0">
      <alignment horizontal="right" vertical="center"/>
    </xf>
    <xf numFmtId="0" fontId="71" fillId="93" borderId="192" applyNumberFormat="0" applyAlignment="0" applyProtection="0"/>
    <xf numFmtId="0" fontId="1" fillId="61" borderId="0" applyNumberFormat="0" applyBorder="0" applyAlignment="0" applyProtection="0"/>
    <xf numFmtId="0" fontId="17" fillId="0" borderId="193" applyNumberFormat="0" applyFill="0" applyAlignment="0" applyProtection="0"/>
    <xf numFmtId="0" fontId="85" fillId="0" borderId="193" applyNumberFormat="0" applyFill="0" applyAlignment="0" applyProtection="0"/>
    <xf numFmtId="0" fontId="60" fillId="0" borderId="195" applyNumberFormat="0" applyFill="0" applyAlignment="0" applyProtection="0"/>
    <xf numFmtId="0" fontId="60" fillId="0" borderId="195">
      <alignment horizontal="right" vertical="center"/>
    </xf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43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4" fillId="70" borderId="0" applyNumberFormat="0" applyBorder="0" applyAlignment="0" applyProtection="0"/>
    <xf numFmtId="0" fontId="17" fillId="0" borderId="193" applyNumberFormat="0" applyFill="0" applyAlignment="0" applyProtection="0"/>
    <xf numFmtId="4" fontId="58" fillId="86" borderId="197">
      <alignment horizontal="right" vertical="center"/>
    </xf>
    <xf numFmtId="0" fontId="60" fillId="0" borderId="195">
      <alignment horizontal="right" vertical="center"/>
    </xf>
    <xf numFmtId="0" fontId="64" fillId="47" borderId="194" applyNumberFormat="0" applyFont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64" fillId="47" borderId="194" applyNumberFormat="0" applyFont="0" applyAlignment="0" applyProtection="0"/>
    <xf numFmtId="0" fontId="44" fillId="62" borderId="0" applyNumberFormat="0" applyBorder="0" applyAlignment="0" applyProtection="0"/>
    <xf numFmtId="0" fontId="44" fillId="66" borderId="0" applyNumberFormat="0" applyBorder="0" applyAlignment="0" applyProtection="0"/>
    <xf numFmtId="0" fontId="60" fillId="0" borderId="195" applyNumberFormat="0" applyFill="0" applyAlignment="0" applyProtection="0"/>
    <xf numFmtId="0" fontId="1" fillId="65" borderId="0" applyNumberFormat="0" applyBorder="0" applyAlignment="0" applyProtection="0"/>
    <xf numFmtId="4" fontId="60" fillId="0" borderId="195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62" fillId="84" borderId="195">
      <alignment horizontal="right" vertical="center"/>
    </xf>
    <xf numFmtId="0" fontId="71" fillId="93" borderId="192" applyNumberFormat="0" applyAlignment="0" applyProtection="0"/>
    <xf numFmtId="176" fontId="60" fillId="99" borderId="195" applyNumberFormat="0" applyFont="0" applyBorder="0" applyAlignment="0" applyProtection="0">
      <alignment horizontal="right" vertical="center"/>
    </xf>
    <xf numFmtId="0" fontId="71" fillId="93" borderId="192" applyNumberFormat="0" applyAlignment="0" applyProtection="0"/>
    <xf numFmtId="4" fontId="60" fillId="0" borderId="195">
      <alignment horizontal="right" vertical="center"/>
    </xf>
    <xf numFmtId="49" fontId="60" fillId="0" borderId="195" applyNumberFormat="0" applyFont="0" applyFill="0" applyBorder="0" applyProtection="0">
      <alignment horizontal="left" vertical="center" indent="2"/>
    </xf>
    <xf numFmtId="176" fontId="60" fillId="99" borderId="195" applyNumberFormat="0" applyFont="0" applyBorder="0" applyAlignment="0" applyProtection="0">
      <alignment horizontal="right" vertical="center"/>
    </xf>
    <xf numFmtId="49" fontId="59" fillId="0" borderId="195" applyNumberFormat="0" applyFill="0" applyBorder="0" applyProtection="0">
      <alignment horizontal="left" vertical="center"/>
    </xf>
    <xf numFmtId="4" fontId="58" fillId="86" borderId="195">
      <alignment horizontal="right" vertical="center"/>
    </xf>
    <xf numFmtId="0" fontId="71" fillId="93" borderId="192" applyNumberFormat="0" applyAlignment="0" applyProtection="0"/>
    <xf numFmtId="0" fontId="68" fillId="43" borderId="192" applyNumberFormat="0" applyAlignment="0" applyProtection="0"/>
    <xf numFmtId="4" fontId="60" fillId="0" borderId="195">
      <alignment horizontal="right" vertical="center"/>
    </xf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82" fillId="43" borderId="191" applyNumberFormat="0" applyAlignment="0" applyProtection="0"/>
    <xf numFmtId="0" fontId="78" fillId="93" borderId="192" applyNumberFormat="0" applyAlignment="0" applyProtection="0"/>
    <xf numFmtId="0" fontId="67" fillId="43" borderId="192" applyNumberFormat="0" applyAlignment="0" applyProtection="0"/>
    <xf numFmtId="0" fontId="23" fillId="43" borderId="191" applyNumberFormat="0" applyAlignment="0" applyProtection="0"/>
    <xf numFmtId="0" fontId="58" fillId="86" borderId="197">
      <alignment horizontal="right" vertical="center"/>
    </xf>
    <xf numFmtId="0" fontId="62" fillId="84" borderId="195">
      <alignment horizontal="right" vertical="center"/>
    </xf>
    <xf numFmtId="4" fontId="58" fillId="84" borderId="195">
      <alignment horizontal="right" vertical="center"/>
    </xf>
    <xf numFmtId="4" fontId="58" fillId="86" borderId="195">
      <alignment horizontal="right" vertical="center"/>
    </xf>
    <xf numFmtId="49" fontId="60" fillId="0" borderId="196" applyNumberFormat="0" applyFont="0" applyFill="0" applyBorder="0" applyProtection="0">
      <alignment horizontal="left" vertical="center" indent="5"/>
    </xf>
    <xf numFmtId="4" fontId="60" fillId="0" borderId="195" applyFill="0" applyBorder="0" applyProtection="0">
      <alignment horizontal="right" vertical="center"/>
    </xf>
    <xf numFmtId="4" fontId="58" fillId="84" borderId="195">
      <alignment horizontal="right" vertical="center"/>
    </xf>
    <xf numFmtId="0" fontId="78" fillId="93" borderId="192" applyNumberFormat="0" applyAlignment="0" applyProtection="0"/>
    <xf numFmtId="0" fontId="71" fillId="93" borderId="192" applyNumberFormat="0" applyAlignment="0" applyProtection="0"/>
    <xf numFmtId="0" fontId="67" fillId="43" borderId="192" applyNumberFormat="0" applyAlignment="0" applyProtection="0"/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60" fillId="86" borderId="198">
      <alignment horizontal="left" vertical="center" wrapText="1" indent="2"/>
    </xf>
    <xf numFmtId="0" fontId="99" fillId="83" borderId="192" applyNumberFormat="0" applyAlignment="0" applyProtection="0"/>
    <xf numFmtId="0" fontId="99" fillId="83" borderId="192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6" fillId="86" borderId="192" applyNumberFormat="0" applyAlignment="0" applyProtection="0"/>
    <xf numFmtId="0" fontId="116" fillId="86" borderId="192" applyNumberFormat="0" applyAlignment="0" applyProtection="0"/>
    <xf numFmtId="0" fontId="96" fillId="48" borderId="194" applyNumberFormat="0" applyFont="0" applyAlignment="0" applyProtection="0"/>
    <xf numFmtId="0" fontId="119" fillId="83" borderId="191" applyNumberFormat="0" applyAlignment="0" applyProtection="0"/>
    <xf numFmtId="4" fontId="102" fillId="0" borderId="186" applyNumberFormat="0" applyFont="0" applyFill="0" applyAlignment="0" applyProtection="0"/>
    <xf numFmtId="2" fontId="100" fillId="1" borderId="185" applyNumberFormat="0" applyBorder="0" applyProtection="0">
      <alignment horizontal="left"/>
    </xf>
    <xf numFmtId="4" fontId="102" fillId="0" borderId="186" applyNumberFormat="0" applyFont="0" applyFill="0" applyAlignment="0" applyProtection="0"/>
    <xf numFmtId="2" fontId="100" fillId="1" borderId="174" applyNumberFormat="0" applyBorder="0" applyProtection="0">
      <alignment horizontal="left"/>
    </xf>
    <xf numFmtId="3" fontId="133" fillId="28" borderId="195">
      <alignment horizontal="center"/>
      <protection locked="0"/>
    </xf>
    <xf numFmtId="17" fontId="134" fillId="28" borderId="195">
      <alignment horizontal="center"/>
      <protection locked="0"/>
    </xf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18" fillId="0" borderId="0" applyFont="0" applyFill="0" applyBorder="0" applyAlignment="0" applyProtection="0">
      <alignment vertical="top"/>
    </xf>
    <xf numFmtId="168" fontId="13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3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18" fillId="0" borderId="0">
      <alignment vertical="top"/>
    </xf>
    <xf numFmtId="168" fontId="137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140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3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top"/>
    </xf>
    <xf numFmtId="167" fontId="137" fillId="0" borderId="0" applyFont="0" applyFill="0" applyBorder="0" applyAlignment="0" applyProtection="0"/>
    <xf numFmtId="167" fontId="137" fillId="0" borderId="0" applyFont="0" applyFill="0" applyBorder="0" applyAlignment="0" applyProtection="0"/>
    <xf numFmtId="167" fontId="118" fillId="0" borderId="0">
      <alignment vertical="top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8" fillId="28" borderId="195">
      <alignment horizontal="right"/>
      <protection locked="0"/>
    </xf>
    <xf numFmtId="206" fontId="57" fillId="43" borderId="187" applyAlignment="0" applyProtection="0"/>
    <xf numFmtId="179" fontId="144" fillId="0" borderId="187">
      <alignment horizontal="left" vertical="center"/>
    </xf>
    <xf numFmtId="0" fontId="144" fillId="0" borderId="187">
      <alignment horizontal="left" vertical="center"/>
    </xf>
    <xf numFmtId="179" fontId="144" fillId="0" borderId="187">
      <alignment horizontal="left" vertical="center"/>
    </xf>
    <xf numFmtId="167" fontId="8" fillId="123" borderId="0">
      <protection locked="0"/>
    </xf>
    <xf numFmtId="10" fontId="5" fillId="48" borderId="195" applyNumberFormat="0" applyBorder="0" applyAlignment="0" applyProtection="0"/>
    <xf numFmtId="179" fontId="131" fillId="47" borderId="199" applyNumberFormat="0" applyFont="0" applyAlignment="0" applyProtection="0"/>
    <xf numFmtId="0" fontId="96" fillId="48" borderId="194" applyNumberFormat="0" applyFont="0" applyAlignment="0" applyProtection="0"/>
    <xf numFmtId="0" fontId="96" fillId="48" borderId="194" applyNumberFormat="0" applyFont="0" applyAlignment="0" applyProtection="0"/>
    <xf numFmtId="0" fontId="96" fillId="48" borderId="194" applyNumberFormat="0" applyFont="0" applyAlignment="0" applyProtection="0"/>
    <xf numFmtId="0" fontId="13" fillId="47" borderId="194" applyNumberFormat="0" applyFont="0" applyAlignment="0" applyProtection="0"/>
    <xf numFmtId="179" fontId="131" fillId="47" borderId="199" applyNumberFormat="0" applyFont="0" applyAlignment="0" applyProtection="0"/>
    <xf numFmtId="179" fontId="131" fillId="47" borderId="199" applyNumberFormat="0" applyFont="0" applyAlignment="0" applyProtection="0"/>
    <xf numFmtId="179" fontId="131" fillId="47" borderId="199" applyNumberFormat="0" applyFont="0" applyAlignment="0" applyProtection="0"/>
    <xf numFmtId="0" fontId="119" fillId="83" borderId="191" applyNumberFormat="0" applyAlignment="0" applyProtection="0"/>
    <xf numFmtId="217" fontId="134" fillId="0" borderId="180">
      <alignment horizontal="right"/>
    </xf>
    <xf numFmtId="2" fontId="100" fillId="1" borderId="185" applyNumberFormat="0" applyBorder="0" applyProtection="0">
      <alignment horizontal="left"/>
    </xf>
    <xf numFmtId="203" fontId="161" fillId="0" borderId="187" applyFill="0"/>
    <xf numFmtId="203" fontId="143" fillId="0" borderId="186" applyFill="0"/>
    <xf numFmtId="217" fontId="134" fillId="84" borderId="180">
      <alignment horizontal="right"/>
    </xf>
    <xf numFmtId="217" fontId="134" fillId="0" borderId="180">
      <alignment horizontal="right"/>
    </xf>
    <xf numFmtId="179" fontId="165" fillId="102" borderId="200">
      <alignment horizontal="center" wrapText="1"/>
    </xf>
    <xf numFmtId="179" fontId="165" fillId="102" borderId="200">
      <alignment horizontal="centerContinuous" wrapText="1"/>
    </xf>
    <xf numFmtId="179" fontId="165" fillId="102" borderId="200">
      <alignment horizontal="center" vertical="justify" textRotation="90"/>
    </xf>
    <xf numFmtId="0" fontId="44" fillId="78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80" borderId="0" applyNumberFormat="0" applyBorder="0" applyAlignment="0" applyProtection="0"/>
    <xf numFmtId="0" fontId="1" fillId="77" borderId="0" applyNumberFormat="0" applyBorder="0" applyAlignment="0" applyProtection="0"/>
    <xf numFmtId="0" fontId="1" fillId="61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44" fillId="66" borderId="0" applyNumberFormat="0" applyBorder="0" applyAlignment="0" applyProtection="0"/>
    <xf numFmtId="0" fontId="1" fillId="76" borderId="0" applyNumberFormat="0" applyBorder="0" applyAlignment="0" applyProtection="0"/>
    <xf numFmtId="0" fontId="1" fillId="60" borderId="0" applyNumberFormat="0" applyBorder="0" applyAlignment="0" applyProtection="0"/>
    <xf numFmtId="0" fontId="40" fillId="56" borderId="17" applyNumberFormat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2" fillId="0" borderId="22" applyNumberFormat="0" applyFill="0" applyAlignment="0" applyProtection="0"/>
    <xf numFmtId="0" fontId="44" fillId="74" borderId="0" applyNumberFormat="0" applyBorder="0" applyAlignment="0" applyProtection="0"/>
    <xf numFmtId="0" fontId="44" fillId="70" borderId="0" applyNumberFormat="0" applyBorder="0" applyAlignment="0" applyProtection="0"/>
    <xf numFmtId="0" fontId="44" fillId="62" borderId="0" applyNumberFormat="0" applyBorder="0" applyAlignment="0" applyProtection="0"/>
    <xf numFmtId="0" fontId="1" fillId="65" borderId="0" applyNumberFormat="0" applyBorder="0" applyAlignment="0" applyProtection="0"/>
    <xf numFmtId="0" fontId="39" fillId="56" borderId="18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73" borderId="0" applyNumberFormat="0" applyBorder="0" applyAlignment="0" applyProtection="0"/>
    <xf numFmtId="0" fontId="44" fillId="62" borderId="0" applyNumberFormat="0" applyBorder="0" applyAlignment="0" applyProtection="0"/>
    <xf numFmtId="0" fontId="40" fillId="56" borderId="17" applyNumberFormat="0" applyAlignment="0" applyProtection="0"/>
    <xf numFmtId="0" fontId="44" fillId="82" borderId="0" applyNumberFormat="0" applyBorder="0" applyAlignment="0" applyProtection="0"/>
    <xf numFmtId="0" fontId="39" fillId="56" borderId="18" applyNumberFormat="0" applyAlignment="0" applyProtection="0"/>
    <xf numFmtId="0" fontId="40" fillId="56" borderId="17" applyNumberFormat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44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44" fillId="6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44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44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44" fillId="78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44" fillId="82" borderId="0" applyNumberFormat="0" applyBorder="0" applyAlignment="0" applyProtection="0"/>
    <xf numFmtId="0" fontId="60" fillId="0" borderId="195" applyNumberFormat="0" applyFill="0" applyAlignment="0" applyProtection="0"/>
    <xf numFmtId="0" fontId="58" fillId="86" borderId="195">
      <alignment horizontal="right" vertical="center"/>
    </xf>
    <xf numFmtId="0" fontId="58" fillId="86" borderId="195">
      <alignment horizontal="right" vertical="center"/>
    </xf>
    <xf numFmtId="0" fontId="60" fillId="0" borderId="198">
      <alignment horizontal="left" vertical="center" wrapText="1" indent="2"/>
    </xf>
    <xf numFmtId="0" fontId="58" fillId="86" borderId="197">
      <alignment horizontal="right" vertical="center"/>
    </xf>
    <xf numFmtId="0" fontId="60" fillId="0" borderId="195">
      <alignment horizontal="right" vertical="center"/>
    </xf>
    <xf numFmtId="0" fontId="62" fillId="84" borderId="195">
      <alignment horizontal="right" vertical="center"/>
    </xf>
    <xf numFmtId="0" fontId="60" fillId="85" borderId="195"/>
    <xf numFmtId="0" fontId="58" fillId="84" borderId="195">
      <alignment horizontal="right" vertical="center"/>
    </xf>
    <xf numFmtId="4" fontId="60" fillId="0" borderId="195" applyFill="0" applyBorder="0" applyProtection="0">
      <alignment horizontal="right" vertical="center"/>
    </xf>
    <xf numFmtId="0" fontId="1" fillId="76" borderId="0" applyNumberFormat="0" applyBorder="0" applyAlignment="0" applyProtection="0"/>
    <xf numFmtId="0" fontId="1" fillId="64" borderId="0" applyNumberFormat="0" applyBorder="0" applyAlignment="0" applyProtection="0"/>
    <xf numFmtId="0" fontId="40" fillId="56" borderId="17" applyNumberFormat="0" applyAlignment="0" applyProtection="0"/>
    <xf numFmtId="0" fontId="2" fillId="0" borderId="22" applyNumberFormat="0" applyFill="0" applyAlignment="0" applyProtection="0"/>
    <xf numFmtId="0" fontId="1" fillId="61" borderId="0" applyNumberFormat="0" applyBorder="0" applyAlignment="0" applyProtection="0"/>
    <xf numFmtId="0" fontId="44" fillId="70" borderId="0" applyNumberFormat="0" applyBorder="0" applyAlignment="0" applyProtection="0"/>
    <xf numFmtId="0" fontId="1" fillId="8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68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69" borderId="0" applyNumberFormat="0" applyBorder="0" applyAlignment="0" applyProtection="0"/>
    <xf numFmtId="0" fontId="44" fillId="78" borderId="0" applyNumberFormat="0" applyBorder="0" applyAlignment="0" applyProtection="0"/>
    <xf numFmtId="0" fontId="1" fillId="64" borderId="0" applyNumberFormat="0" applyBorder="0" applyAlignment="0" applyProtection="0"/>
    <xf numFmtId="0" fontId="39" fillId="56" borderId="18" applyNumberFormat="0" applyAlignment="0" applyProtection="0"/>
    <xf numFmtId="0" fontId="1" fillId="77" borderId="0" applyNumberFormat="0" applyBorder="0" applyAlignment="0" applyProtection="0"/>
    <xf numFmtId="0" fontId="44" fillId="62" borderId="0" applyNumberFormat="0" applyBorder="0" applyAlignment="0" applyProtection="0"/>
    <xf numFmtId="0" fontId="44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76" borderId="0" applyNumberFormat="0" applyBorder="0" applyAlignment="0" applyProtection="0"/>
    <xf numFmtId="0" fontId="2" fillId="0" borderId="22" applyNumberFormat="0" applyFill="0" applyAlignment="0" applyProtection="0"/>
    <xf numFmtId="0" fontId="1" fillId="81" borderId="0" applyNumberFormat="0" applyBorder="0" applyAlignment="0" applyProtection="0"/>
    <xf numFmtId="0" fontId="1" fillId="73" borderId="0" applyNumberFormat="0" applyBorder="0" applyAlignment="0" applyProtection="0"/>
    <xf numFmtId="0" fontId="1" fillId="60" borderId="0" applyNumberFormat="0" applyBorder="0" applyAlignment="0" applyProtection="0"/>
    <xf numFmtId="0" fontId="1" fillId="77" borderId="0" applyNumberFormat="0" applyBorder="0" applyAlignment="0" applyProtection="0"/>
    <xf numFmtId="0" fontId="1" fillId="65" borderId="0" applyNumberFormat="0" applyBorder="0" applyAlignment="0" applyProtection="0"/>
    <xf numFmtId="0" fontId="58" fillId="86" borderId="197">
      <alignment horizontal="right" vertical="center"/>
    </xf>
    <xf numFmtId="4" fontId="58" fillId="86" borderId="197">
      <alignment horizontal="right" vertical="center"/>
    </xf>
    <xf numFmtId="0" fontId="60" fillId="86" borderId="198">
      <alignment horizontal="left" vertical="center" wrapText="1" indent="2"/>
    </xf>
    <xf numFmtId="0" fontId="60" fillId="0" borderId="198">
      <alignment horizontal="left" vertical="center" wrapText="1" indent="2"/>
    </xf>
    <xf numFmtId="0" fontId="1" fillId="6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1" fillId="72" borderId="0" applyNumberFormat="0" applyBorder="0" applyAlignment="0" applyProtection="0"/>
    <xf numFmtId="0" fontId="44" fillId="82" borderId="0" applyNumberFormat="0" applyBorder="0" applyAlignment="0" applyProtection="0"/>
    <xf numFmtId="0" fontId="44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68" borderId="0" applyNumberFormat="0" applyBorder="0" applyAlignment="0" applyProtection="0"/>
    <xf numFmtId="0" fontId="44" fillId="78" borderId="0" applyNumberFormat="0" applyBorder="0" applyAlignment="0" applyProtection="0"/>
    <xf numFmtId="0" fontId="44" fillId="66" borderId="0" applyNumberFormat="0" applyBorder="0" applyAlignment="0" applyProtection="0"/>
    <xf numFmtId="0" fontId="39" fillId="56" borderId="18" applyNumberFormat="0" applyAlignment="0" applyProtection="0"/>
    <xf numFmtId="0" fontId="43" fillId="0" borderId="0" applyNumberFormat="0" applyFill="0" applyBorder="0" applyAlignment="0" applyProtection="0"/>
    <xf numFmtId="0" fontId="1" fillId="80" borderId="0" applyNumberFormat="0" applyBorder="0" applyAlignment="0" applyProtection="0"/>
    <xf numFmtId="0" fontId="44" fillId="66" borderId="0" applyNumberFormat="0" applyBorder="0" applyAlignment="0" applyProtection="0"/>
    <xf numFmtId="0" fontId="44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65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/>
    <xf numFmtId="0" fontId="0" fillId="0" borderId="12" xfId="0" applyBorder="1"/>
    <xf numFmtId="0" fontId="2" fillId="0" borderId="23" xfId="0" applyFont="1" applyBorder="1"/>
    <xf numFmtId="0" fontId="0" fillId="0" borderId="0" xfId="0" applyFont="1" applyAlignment="1"/>
    <xf numFmtId="0" fontId="0" fillId="0" borderId="12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31" fillId="0" borderId="0" xfId="0" applyFont="1" applyFill="1" applyAlignment="1">
      <alignment vertical="center"/>
    </xf>
    <xf numFmtId="0" fontId="4" fillId="0" borderId="0" xfId="0" applyFont="1" applyAlignment="1"/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2" fontId="4" fillId="0" borderId="0" xfId="0" applyNumberFormat="1" applyFont="1" applyAlignment="1">
      <alignment vertical="top"/>
    </xf>
    <xf numFmtId="2" fontId="45" fillId="0" borderId="0" xfId="0" applyNumberFormat="1" applyFont="1" applyAlignment="1">
      <alignment vertical="top"/>
    </xf>
    <xf numFmtId="0" fontId="4" fillId="0" borderId="0" xfId="0" applyFont="1"/>
    <xf numFmtId="168" fontId="4" fillId="0" borderId="0" xfId="0" applyNumberFormat="1" applyFont="1"/>
    <xf numFmtId="0" fontId="4" fillId="0" borderId="12" xfId="0" applyFont="1" applyBorder="1"/>
    <xf numFmtId="0" fontId="45" fillId="0" borderId="0" xfId="0" applyFont="1" applyAlignment="1"/>
    <xf numFmtId="0" fontId="45" fillId="0" borderId="0" xfId="0" applyFont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/>
    <xf numFmtId="170" fontId="4" fillId="0" borderId="0" xfId="1" applyNumberFormat="1" applyFont="1" applyFill="1"/>
    <xf numFmtId="168" fontId="4" fillId="0" borderId="0" xfId="1" applyFont="1" applyFill="1"/>
    <xf numFmtId="0" fontId="45" fillId="0" borderId="0" xfId="0" applyFont="1" applyFill="1"/>
    <xf numFmtId="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4" fillId="0" borderId="12" xfId="0" applyFont="1" applyFill="1" applyBorder="1"/>
    <xf numFmtId="0" fontId="45" fillId="0" borderId="23" xfId="0" applyFont="1" applyBorder="1" applyAlignment="1">
      <alignment horizontal="center"/>
    </xf>
    <xf numFmtId="0" fontId="169" fillId="0" borderId="0" xfId="109" applyFont="1"/>
    <xf numFmtId="0" fontId="0" fillId="0" borderId="0" xfId="0"/>
    <xf numFmtId="0" fontId="0" fillId="0" borderId="0" xfId="0" applyAlignment="1">
      <alignment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173" fontId="0" fillId="0" borderId="12" xfId="0" applyNumberFormat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2" fillId="0" borderId="74" xfId="0" applyFont="1" applyBorder="1"/>
    <xf numFmtId="0" fontId="2" fillId="0" borderId="74" xfId="0" applyFont="1" applyBorder="1" applyAlignment="1">
      <alignment vertical="center"/>
    </xf>
    <xf numFmtId="0" fontId="2" fillId="0" borderId="74" xfId="0" applyFont="1" applyBorder="1" applyAlignment="1">
      <alignment vertical="center" wrapText="1"/>
    </xf>
    <xf numFmtId="0" fontId="47" fillId="0" borderId="74" xfId="0" applyFont="1" applyBorder="1"/>
    <xf numFmtId="3" fontId="0" fillId="0" borderId="74" xfId="0" applyNumberFormat="1" applyBorder="1"/>
    <xf numFmtId="0" fontId="0" fillId="0" borderId="74" xfId="0" applyBorder="1"/>
    <xf numFmtId="4" fontId="0" fillId="0" borderId="24" xfId="0" applyNumberFormat="1" applyBorder="1" applyAlignment="1">
      <alignment vertical="top"/>
    </xf>
    <xf numFmtId="3" fontId="0" fillId="0" borderId="24" xfId="0" applyNumberFormat="1" applyBorder="1" applyAlignment="1">
      <alignment vertical="top"/>
    </xf>
    <xf numFmtId="0" fontId="0" fillId="0" borderId="24" xfId="0" applyBorder="1"/>
    <xf numFmtId="0" fontId="0" fillId="0" borderId="24" xfId="0" applyBorder="1" applyAlignment="1">
      <alignment vertical="top"/>
    </xf>
    <xf numFmtId="0" fontId="0" fillId="0" borderId="74" xfId="0" applyBorder="1" applyAlignment="1">
      <alignment vertical="top"/>
    </xf>
    <xf numFmtId="0" fontId="0" fillId="0" borderId="74" xfId="0" applyBorder="1" applyAlignment="1">
      <alignment vertical="top" wrapText="1"/>
    </xf>
    <xf numFmtId="0" fontId="0" fillId="0" borderId="74" xfId="0" applyBorder="1" applyAlignment="1">
      <alignment horizontal="center" vertical="top"/>
    </xf>
    <xf numFmtId="0" fontId="2" fillId="0" borderId="74" xfId="0" applyFont="1" applyBorder="1" applyAlignment="1">
      <alignment vertical="top"/>
    </xf>
    <xf numFmtId="0" fontId="2" fillId="0" borderId="74" xfId="0" applyFont="1" applyBorder="1" applyAlignment="1">
      <alignment horizontal="left" vertical="top"/>
    </xf>
    <xf numFmtId="0" fontId="0" fillId="133" borderId="74" xfId="0" applyFill="1" applyBorder="1" applyAlignment="1">
      <alignment vertical="top"/>
    </xf>
    <xf numFmtId="4" fontId="0" fillId="0" borderId="0" xfId="0" applyNumberFormat="1" applyAlignment="1">
      <alignment vertical="top"/>
    </xf>
    <xf numFmtId="4" fontId="2" fillId="0" borderId="74" xfId="0" applyNumberFormat="1" applyFont="1" applyBorder="1" applyAlignment="1">
      <alignment vertical="top" wrapText="1"/>
    </xf>
    <xf numFmtId="4" fontId="0" fillId="133" borderId="74" xfId="0" applyNumberFormat="1" applyFill="1" applyBorder="1" applyAlignment="1">
      <alignment vertical="top" wrapText="1"/>
    </xf>
    <xf numFmtId="0" fontId="2" fillId="0" borderId="74" xfId="0" applyFont="1" applyBorder="1" applyAlignment="1">
      <alignment vertical="top" wrapText="1"/>
    </xf>
    <xf numFmtId="4" fontId="0" fillId="0" borderId="74" xfId="0" applyNumberFormat="1" applyFont="1" applyBorder="1" applyAlignment="1">
      <alignment vertical="top" wrapText="1"/>
    </xf>
    <xf numFmtId="0" fontId="0" fillId="0" borderId="74" xfId="0" applyFont="1" applyBorder="1" applyAlignment="1">
      <alignment vertical="top"/>
    </xf>
    <xf numFmtId="0" fontId="30" fillId="0" borderId="0" xfId="0" applyFont="1" applyAlignment="1">
      <alignment vertical="top"/>
    </xf>
    <xf numFmtId="2" fontId="0" fillId="0" borderId="74" xfId="0" applyNumberFormat="1" applyBorder="1"/>
    <xf numFmtId="2" fontId="0" fillId="0" borderId="24" xfId="0" applyNumberFormat="1" applyBorder="1" applyAlignment="1">
      <alignment vertical="top"/>
    </xf>
    <xf numFmtId="1" fontId="0" fillId="0" borderId="0" xfId="0" applyNumberFormat="1"/>
    <xf numFmtId="9" fontId="0" fillId="0" borderId="74" xfId="3" applyFont="1" applyBorder="1"/>
    <xf numFmtId="220" fontId="0" fillId="0" borderId="82" xfId="1" applyNumberFormat="1" applyFont="1" applyBorder="1" applyAlignment="1">
      <alignment vertical="top" wrapText="1"/>
    </xf>
    <xf numFmtId="0" fontId="4" fillId="0" borderId="74" xfId="0" applyFont="1" applyBorder="1" applyAlignment="1">
      <alignment vertical="top"/>
    </xf>
    <xf numFmtId="2" fontId="4" fillId="0" borderId="74" xfId="0" applyNumberFormat="1" applyFont="1" applyBorder="1" applyAlignment="1">
      <alignment vertical="top"/>
    </xf>
    <xf numFmtId="220" fontId="0" fillId="0" borderId="74" xfId="1" applyNumberFormat="1" applyFont="1" applyBorder="1" applyAlignment="1">
      <alignment vertical="top"/>
    </xf>
    <xf numFmtId="220" fontId="0" fillId="0" borderId="74" xfId="1" applyNumberFormat="1" applyFont="1" applyFill="1" applyBorder="1" applyAlignment="1">
      <alignment vertical="top"/>
    </xf>
    <xf numFmtId="0" fontId="4" fillId="0" borderId="81" xfId="0" applyFont="1" applyBorder="1" applyAlignment="1">
      <alignment vertical="top"/>
    </xf>
    <xf numFmtId="220" fontId="0" fillId="0" borderId="81" xfId="1" applyNumberFormat="1" applyFont="1" applyFill="1" applyBorder="1" applyAlignment="1">
      <alignment vertical="top"/>
    </xf>
    <xf numFmtId="2" fontId="4" fillId="0" borderId="81" xfId="0" applyNumberFormat="1" applyFont="1" applyBorder="1" applyAlignment="1">
      <alignment vertical="top"/>
    </xf>
    <xf numFmtId="0" fontId="2" fillId="0" borderId="74" xfId="0" applyFont="1" applyBorder="1" applyAlignment="1">
      <alignment vertical="center"/>
    </xf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3" fontId="0" fillId="0" borderId="12" xfId="0" applyNumberFormat="1" applyBorder="1" applyAlignment="1">
      <alignment vertical="top" wrapText="1"/>
    </xf>
    <xf numFmtId="0" fontId="2" fillId="0" borderId="0" xfId="0" applyFont="1" applyAlignment="1">
      <alignment vertical="top"/>
    </xf>
    <xf numFmtId="0" fontId="170" fillId="0" borderId="81" xfId="0" applyFont="1" applyBorder="1" applyAlignment="1">
      <alignment vertical="top"/>
    </xf>
    <xf numFmtId="9" fontId="0" fillId="0" borderId="74" xfId="3" applyFont="1" applyBorder="1" applyAlignment="1">
      <alignment vertical="top"/>
    </xf>
    <xf numFmtId="0" fontId="2" fillId="0" borderId="7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/>
    </xf>
    <xf numFmtId="3" fontId="0" fillId="0" borderId="74" xfId="0" applyNumberFormat="1" applyBorder="1" applyAlignment="1">
      <alignment vertical="top"/>
    </xf>
    <xf numFmtId="1" fontId="0" fillId="0" borderId="74" xfId="0" applyNumberFormat="1" applyBorder="1" applyAlignment="1">
      <alignment vertical="top"/>
    </xf>
    <xf numFmtId="9" fontId="0" fillId="0" borderId="74" xfId="0" applyNumberFormat="1" applyBorder="1" applyAlignment="1">
      <alignment vertical="top"/>
    </xf>
    <xf numFmtId="170" fontId="0" fillId="0" borderId="74" xfId="0" applyNumberFormat="1" applyBorder="1" applyAlignment="1">
      <alignment vertical="top"/>
    </xf>
    <xf numFmtId="1" fontId="2" fillId="0" borderId="0" xfId="0" applyNumberFormat="1" applyFont="1" applyAlignment="1">
      <alignment vertical="top"/>
    </xf>
    <xf numFmtId="171" fontId="0" fillId="0" borderId="12" xfId="0" applyNumberFormat="1" applyFont="1" applyBorder="1" applyAlignment="1">
      <alignment vertical="top"/>
    </xf>
    <xf numFmtId="4" fontId="0" fillId="0" borderId="90" xfId="0" applyNumberFormat="1" applyFont="1" applyBorder="1" applyAlignment="1">
      <alignment vertical="top" wrapText="1"/>
    </xf>
    <xf numFmtId="0" fontId="0" fillId="0" borderId="90" xfId="0" applyFont="1" applyBorder="1" applyAlignment="1">
      <alignment vertical="top"/>
    </xf>
    <xf numFmtId="170" fontId="0" fillId="0" borderId="74" xfId="0" applyNumberFormat="1" applyFont="1" applyBorder="1" applyAlignment="1">
      <alignment vertical="top"/>
    </xf>
    <xf numFmtId="1" fontId="0" fillId="0" borderId="90" xfId="0" applyNumberFormat="1" applyBorder="1" applyAlignment="1">
      <alignment vertical="top"/>
    </xf>
    <xf numFmtId="0" fontId="47" fillId="0" borderId="74" xfId="0" applyFont="1" applyFill="1" applyBorder="1"/>
    <xf numFmtId="0" fontId="0" fillId="0" borderId="0" xfId="0" applyBorder="1" applyAlignment="1">
      <alignment vertical="top"/>
    </xf>
    <xf numFmtId="220" fontId="0" fillId="0" borderId="90" xfId="1" applyNumberFormat="1" applyFont="1" applyFill="1" applyBorder="1" applyAlignment="1">
      <alignment vertical="top"/>
    </xf>
    <xf numFmtId="0" fontId="4" fillId="0" borderId="90" xfId="0" applyFont="1" applyBorder="1" applyAlignment="1">
      <alignment vertical="top"/>
    </xf>
    <xf numFmtId="2" fontId="4" fillId="0" borderId="90" xfId="0" applyNumberFormat="1" applyFont="1" applyBorder="1" applyAlignment="1">
      <alignment vertical="top"/>
    </xf>
    <xf numFmtId="2" fontId="4" fillId="0" borderId="99" xfId="0" applyNumberFormat="1" applyFont="1" applyBorder="1" applyAlignment="1">
      <alignment vertical="top"/>
    </xf>
    <xf numFmtId="0" fontId="0" fillId="0" borderId="99" xfId="0" applyFont="1" applyBorder="1" applyAlignment="1">
      <alignment vertical="top"/>
    </xf>
    <xf numFmtId="0" fontId="0" fillId="0" borderId="81" xfId="0" applyFont="1" applyBorder="1" applyAlignment="1">
      <alignment vertical="top"/>
    </xf>
    <xf numFmtId="0" fontId="4" fillId="0" borderId="98" xfId="0" applyFont="1" applyBorder="1" applyAlignment="1">
      <alignment vertical="top"/>
    </xf>
    <xf numFmtId="164" fontId="4" fillId="0" borderId="98" xfId="0" applyNumberFormat="1" applyFont="1" applyBorder="1" applyAlignment="1">
      <alignment vertical="top"/>
    </xf>
    <xf numFmtId="164" fontId="4" fillId="0" borderId="99" xfId="0" applyNumberFormat="1" applyFont="1" applyBorder="1" applyAlignment="1">
      <alignment vertical="top"/>
    </xf>
    <xf numFmtId="0" fontId="4" fillId="0" borderId="99" xfId="0" applyFont="1" applyBorder="1" applyAlignment="1">
      <alignment vertical="top"/>
    </xf>
    <xf numFmtId="173" fontId="4" fillId="0" borderId="74" xfId="0" applyNumberFormat="1" applyFont="1" applyBorder="1" applyAlignment="1"/>
    <xf numFmtId="173" fontId="4" fillId="0" borderId="98" xfId="0" applyNumberFormat="1" applyFont="1" applyBorder="1" applyAlignment="1"/>
    <xf numFmtId="173" fontId="4" fillId="0" borderId="81" xfId="0" applyNumberFormat="1" applyFont="1" applyBorder="1" applyAlignment="1"/>
    <xf numFmtId="173" fontId="4" fillId="0" borderId="99" xfId="0" applyNumberFormat="1" applyFont="1" applyBorder="1" applyAlignment="1"/>
    <xf numFmtId="3" fontId="0" fillId="0" borderId="0" xfId="0" applyNumberFormat="1" applyBorder="1" applyAlignment="1">
      <alignment vertical="top"/>
    </xf>
    <xf numFmtId="0" fontId="0" fillId="0" borderId="0" xfId="0" applyBorder="1"/>
    <xf numFmtId="0" fontId="2" fillId="0" borderId="90" xfId="0" applyFont="1" applyBorder="1" applyAlignment="1">
      <alignment vertical="top"/>
    </xf>
    <xf numFmtId="3" fontId="4" fillId="0" borderId="0" xfId="0" quotePrefix="1" applyNumberFormat="1" applyFont="1" applyFill="1" applyBorder="1"/>
    <xf numFmtId="3" fontId="4" fillId="0" borderId="0" xfId="0" applyNumberFormat="1" applyFont="1" applyFill="1" applyBorder="1"/>
    <xf numFmtId="9" fontId="0" fillId="0" borderId="24" xfId="3" applyFont="1" applyBorder="1"/>
    <xf numFmtId="0" fontId="2" fillId="0" borderId="74" xfId="0" applyFont="1" applyFill="1" applyBorder="1" applyAlignment="1">
      <alignment vertical="center"/>
    </xf>
    <xf numFmtId="9" fontId="0" fillId="0" borderId="12" xfId="3" applyFont="1" applyBorder="1" applyAlignment="1">
      <alignment vertical="top" wrapText="1"/>
    </xf>
    <xf numFmtId="3" fontId="4" fillId="0" borderId="0" xfId="0" quotePrefix="1" applyNumberFormat="1" applyFont="1"/>
    <xf numFmtId="173" fontId="0" fillId="0" borderId="12" xfId="0" applyNumberFormat="1" applyBorder="1"/>
    <xf numFmtId="173" fontId="0" fillId="0" borderId="12" xfId="0" applyNumberForma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9" fontId="0" fillId="0" borderId="24" xfId="3" applyFont="1" applyBorder="1" applyAlignment="1">
      <alignment vertical="top" wrapText="1"/>
    </xf>
    <xf numFmtId="170" fontId="0" fillId="0" borderId="24" xfId="0" applyNumberFormat="1" applyFill="1" applyBorder="1" applyAlignment="1">
      <alignment vertical="top" wrapText="1"/>
    </xf>
    <xf numFmtId="1" fontId="0" fillId="0" borderId="24" xfId="0" applyNumberForma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0" fillId="0" borderId="0" xfId="0" applyAlignment="1">
      <alignment vertical="top"/>
    </xf>
    <xf numFmtId="3" fontId="4" fillId="0" borderId="12" xfId="0" applyNumberFormat="1" applyFont="1" applyBorder="1"/>
    <xf numFmtId="3" fontId="45" fillId="0" borderId="0" xfId="0" applyNumberFormat="1" applyFont="1"/>
    <xf numFmtId="3" fontId="4" fillId="0" borderId="0" xfId="0" applyNumberFormat="1" applyFont="1" applyAlignment="1"/>
    <xf numFmtId="3" fontId="4" fillId="0" borderId="0" xfId="0" applyNumberFormat="1" applyFont="1"/>
    <xf numFmtId="0" fontId="0" fillId="0" borderId="0" xfId="0" applyAlignment="1">
      <alignment vertical="top"/>
    </xf>
    <xf numFmtId="0" fontId="0" fillId="135" borderId="12" xfId="0" applyFill="1" applyBorder="1"/>
    <xf numFmtId="0" fontId="2" fillId="0" borderId="12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top"/>
    </xf>
    <xf numFmtId="3" fontId="45" fillId="0" borderId="12" xfId="0" applyNumberFormat="1" applyFont="1" applyBorder="1" applyAlignment="1">
      <alignment horizontal="center" vertical="center" wrapText="1"/>
    </xf>
    <xf numFmtId="0" fontId="45" fillId="0" borderId="74" xfId="0" applyFont="1" applyBorder="1" applyAlignment="1">
      <alignment horizontal="center" vertical="center" wrapText="1"/>
    </xf>
    <xf numFmtId="3" fontId="0" fillId="0" borderId="0" xfId="0" applyNumberFormat="1"/>
    <xf numFmtId="0" fontId="0" fillId="134" borderId="114" xfId="0" applyFill="1" applyBorder="1"/>
    <xf numFmtId="0" fontId="0" fillId="134" borderId="133" xfId="0" applyFill="1" applyBorder="1"/>
    <xf numFmtId="0" fontId="2" fillId="0" borderId="12" xfId="0" applyFont="1" applyFill="1" applyBorder="1" applyAlignment="1">
      <alignment horizontal="center" vertical="center"/>
    </xf>
    <xf numFmtId="0" fontId="2" fillId="135" borderId="12" xfId="0" applyFont="1" applyFill="1" applyBorder="1" applyAlignment="1">
      <alignment horizontal="center" vertical="center"/>
    </xf>
    <xf numFmtId="0" fontId="2" fillId="134" borderId="12" xfId="0" applyFont="1" applyFill="1" applyBorder="1" applyAlignment="1">
      <alignment horizontal="center" vertical="center"/>
    </xf>
    <xf numFmtId="0" fontId="2" fillId="1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3" xfId="0" applyBorder="1"/>
    <xf numFmtId="0" fontId="0" fillId="134" borderId="23" xfId="0" applyFill="1" applyBorder="1"/>
    <xf numFmtId="0" fontId="0" fillId="134" borderId="12" xfId="0" applyFill="1" applyBorder="1"/>
    <xf numFmtId="3" fontId="2" fillId="0" borderId="0" xfId="0" applyNumberFormat="1" applyFont="1"/>
    <xf numFmtId="0" fontId="0" fillId="0" borderId="12" xfId="0" applyFill="1" applyBorder="1"/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horizontal="center" vertical="top"/>
    </xf>
    <xf numFmtId="224" fontId="2" fillId="0" borderId="23" xfId="0" applyNumberFormat="1" applyFont="1" applyBorder="1"/>
    <xf numFmtId="4" fontId="0" fillId="0" borderId="90" xfId="0" applyNumberFormat="1" applyFill="1" applyBorder="1" applyAlignment="1">
      <alignment vertical="top"/>
    </xf>
    <xf numFmtId="0" fontId="0" fillId="0" borderId="23" xfId="0" applyFont="1" applyFill="1" applyBorder="1"/>
    <xf numFmtId="0" fontId="4" fillId="0" borderId="0" xfId="0" applyFont="1"/>
    <xf numFmtId="0" fontId="2" fillId="0" borderId="90" xfId="0" applyFont="1" applyBorder="1" applyAlignment="1">
      <alignment horizontal="center" vertical="center"/>
    </xf>
    <xf numFmtId="4" fontId="0" fillId="0" borderId="12" xfId="0" applyNumberFormat="1" applyFill="1" applyBorder="1" applyAlignment="1">
      <alignment vertical="top"/>
    </xf>
    <xf numFmtId="0" fontId="45" fillId="0" borderId="0" xfId="109" applyFont="1"/>
    <xf numFmtId="9" fontId="2" fillId="0" borderId="23" xfId="3" applyFont="1" applyBorder="1"/>
    <xf numFmtId="3" fontId="0" fillId="0" borderId="23" xfId="0" applyNumberFormat="1" applyFont="1" applyFill="1" applyBorder="1"/>
    <xf numFmtId="0" fontId="4" fillId="0" borderId="12" xfId="0" applyFont="1" applyBorder="1" applyAlignment="1">
      <alignment horizontal="left"/>
    </xf>
    <xf numFmtId="1" fontId="2" fillId="0" borderId="23" xfId="0" applyNumberFormat="1" applyFont="1" applyBorder="1" applyAlignment="1">
      <alignment vertical="top"/>
    </xf>
    <xf numFmtId="4" fontId="0" fillId="0" borderId="74" xfId="0" applyNumberFormat="1" applyFill="1" applyBorder="1" applyAlignment="1">
      <alignment vertical="top"/>
    </xf>
    <xf numFmtId="0" fontId="2" fillId="0" borderId="12" xfId="0" applyFont="1" applyBorder="1" applyAlignment="1">
      <alignment vertical="top"/>
    </xf>
    <xf numFmtId="4" fontId="45" fillId="0" borderId="23" xfId="0" applyNumberFormat="1" applyFont="1" applyBorder="1" applyAlignment="1">
      <alignment vertical="top"/>
    </xf>
    <xf numFmtId="3" fontId="2" fillId="0" borderId="23" xfId="0" applyNumberFormat="1" applyFont="1" applyBorder="1" applyAlignment="1">
      <alignment vertical="top"/>
    </xf>
    <xf numFmtId="0" fontId="0" fillId="0" borderId="24" xfId="0" applyFont="1" applyFill="1" applyBorder="1"/>
    <xf numFmtId="3" fontId="0" fillId="0" borderId="24" xfId="0" applyNumberFormat="1" applyFont="1" applyFill="1" applyBorder="1"/>
    <xf numFmtId="0" fontId="0" fillId="0" borderId="12" xfId="0" applyFont="1" applyFill="1" applyBorder="1" applyAlignment="1">
      <alignment horizontal="left" indent="1"/>
    </xf>
    <xf numFmtId="3" fontId="0" fillId="0" borderId="0" xfId="0" applyNumberFormat="1" applyFill="1" applyBorder="1"/>
    <xf numFmtId="0" fontId="0" fillId="0" borderId="26" xfId="0" applyFill="1" applyBorder="1"/>
    <xf numFmtId="0" fontId="0" fillId="0" borderId="24" xfId="0" applyBorder="1" applyAlignment="1">
      <alignment horizontal="center" vertical="top"/>
    </xf>
    <xf numFmtId="0" fontId="0" fillId="0" borderId="155" xfId="0" applyBorder="1"/>
    <xf numFmtId="0" fontId="2" fillId="0" borderId="23" xfId="0" applyFont="1" applyBorder="1" applyAlignment="1">
      <alignment vertical="top"/>
    </xf>
    <xf numFmtId="9" fontId="0" fillId="0" borderId="23" xfId="3" applyFont="1" applyFill="1" applyBorder="1"/>
    <xf numFmtId="3" fontId="0" fillId="135" borderId="90" xfId="0" applyNumberFormat="1" applyFill="1" applyBorder="1"/>
    <xf numFmtId="3" fontId="45" fillId="0" borderId="23" xfId="0" applyNumberFormat="1" applyFont="1" applyBorder="1"/>
    <xf numFmtId="0" fontId="0" fillId="0" borderId="90" xfId="0" applyBorder="1"/>
    <xf numFmtId="0" fontId="45" fillId="0" borderId="23" xfId="0" applyFont="1" applyFill="1" applyBorder="1"/>
    <xf numFmtId="0" fontId="4" fillId="0" borderId="90" xfId="0" applyFont="1" applyFill="1" applyBorder="1" applyAlignment="1">
      <alignment wrapText="1"/>
    </xf>
    <xf numFmtId="0" fontId="0" fillId="0" borderId="0" xfId="0" applyAlignment="1">
      <alignment vertical="top"/>
    </xf>
    <xf numFmtId="0" fontId="4" fillId="0" borderId="90" xfId="0" applyFont="1" applyFill="1" applyBorder="1"/>
    <xf numFmtId="0" fontId="2" fillId="0" borderId="0" xfId="0" applyFont="1"/>
    <xf numFmtId="0" fontId="0" fillId="0" borderId="24" xfId="0" applyBorder="1" applyAlignment="1">
      <alignment vertical="top" wrapText="1"/>
    </xf>
    <xf numFmtId="9" fontId="0" fillId="0" borderId="24" xfId="3" applyFont="1" applyFill="1" applyBorder="1" applyAlignment="1">
      <alignment vertical="top"/>
    </xf>
    <xf numFmtId="9" fontId="45" fillId="0" borderId="23" xfId="3" applyFont="1" applyBorder="1"/>
    <xf numFmtId="3" fontId="0" fillId="0" borderId="12" xfId="0" applyNumberFormat="1" applyBorder="1"/>
    <xf numFmtId="0" fontId="0" fillId="0" borderId="90" xfId="0" applyBorder="1" applyAlignment="1">
      <alignment vertical="top"/>
    </xf>
    <xf numFmtId="9" fontId="0" fillId="0" borderId="23" xfId="3" applyFont="1" applyFill="1" applyBorder="1" applyAlignment="1">
      <alignment vertical="top"/>
    </xf>
    <xf numFmtId="2" fontId="45" fillId="0" borderId="23" xfId="0" applyNumberFormat="1" applyFont="1" applyBorder="1" applyAlignment="1">
      <alignment vertical="top"/>
    </xf>
    <xf numFmtId="0" fontId="0" fillId="135" borderId="90" xfId="0" applyFill="1" applyBorder="1"/>
    <xf numFmtId="9" fontId="45" fillId="0" borderId="23" xfId="3" applyFont="1" applyFill="1" applyBorder="1"/>
    <xf numFmtId="0" fontId="4" fillId="0" borderId="90" xfId="0" applyFont="1" applyBorder="1" applyAlignment="1">
      <alignment vertical="top" wrapText="1"/>
    </xf>
    <xf numFmtId="0" fontId="0" fillId="0" borderId="0" xfId="0"/>
    <xf numFmtId="0" fontId="45" fillId="0" borderId="23" xfId="0" applyFont="1" applyBorder="1"/>
    <xf numFmtId="0" fontId="27" fillId="0" borderId="12" xfId="0" applyFont="1" applyFill="1" applyBorder="1" applyAlignment="1">
      <alignment horizontal="left" indent="1"/>
    </xf>
    <xf numFmtId="0" fontId="0" fillId="135" borderId="139" xfId="0" applyFill="1" applyBorder="1"/>
    <xf numFmtId="0" fontId="4" fillId="0" borderId="0" xfId="0" applyFont="1"/>
    <xf numFmtId="0" fontId="2" fillId="0" borderId="90" xfId="0" applyFont="1" applyBorder="1"/>
    <xf numFmtId="0" fontId="0" fillId="0" borderId="90" xfId="0" applyFont="1" applyFill="1" applyBorder="1"/>
    <xf numFmtId="0" fontId="0" fillId="0" borderId="23" xfId="0" applyBorder="1" applyAlignment="1">
      <alignment vertical="top" wrapText="1"/>
    </xf>
    <xf numFmtId="3" fontId="0" fillId="0" borderId="90" xfId="0" applyNumberFormat="1" applyFont="1" applyFill="1" applyBorder="1"/>
    <xf numFmtId="223" fontId="4" fillId="0" borderId="12" xfId="0" applyNumberFormat="1" applyFont="1" applyBorder="1"/>
    <xf numFmtId="0" fontId="2" fillId="0" borderId="23" xfId="0" applyFont="1" applyBorder="1" applyAlignment="1">
      <alignment horizontal="left" vertical="center"/>
    </xf>
    <xf numFmtId="223" fontId="45" fillId="0" borderId="23" xfId="0" applyNumberFormat="1" applyFont="1" applyBorder="1"/>
    <xf numFmtId="1" fontId="0" fillId="0" borderId="24" xfId="0" applyNumberFormat="1" applyBorder="1" applyAlignment="1">
      <alignment vertical="top"/>
    </xf>
    <xf numFmtId="0" fontId="0" fillId="0" borderId="127" xfId="0" applyFill="1" applyBorder="1" applyAlignment="1">
      <alignment vertical="top"/>
    </xf>
    <xf numFmtId="0" fontId="2" fillId="0" borderId="90" xfId="0" applyFont="1" applyBorder="1" applyAlignment="1">
      <alignment vertical="top"/>
    </xf>
    <xf numFmtId="3" fontId="0" fillId="135" borderId="12" xfId="0" applyNumberFormat="1" applyFill="1" applyBorder="1"/>
    <xf numFmtId="0" fontId="0" fillId="0" borderId="23" xfId="0" applyBorder="1" applyAlignment="1">
      <alignment vertical="top"/>
    </xf>
    <xf numFmtId="0" fontId="0" fillId="0" borderId="139" xfId="0" applyBorder="1"/>
    <xf numFmtId="0" fontId="0" fillId="134" borderId="153" xfId="0" applyFill="1" applyBorder="1"/>
    <xf numFmtId="0" fontId="2" fillId="0" borderId="0" xfId="0" applyFont="1" applyFill="1" applyBorder="1"/>
    <xf numFmtId="1" fontId="0" fillId="0" borderId="23" xfId="0" applyNumberFormat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155" xfId="0" applyFont="1" applyBorder="1"/>
    <xf numFmtId="3" fontId="0" fillId="135" borderId="0" xfId="0" applyNumberFormat="1" applyFill="1"/>
    <xf numFmtId="0" fontId="0" fillId="134" borderId="139" xfId="0" applyFill="1" applyBorder="1"/>
    <xf numFmtId="2" fontId="0" fillId="0" borderId="90" xfId="0" applyNumberFormat="1" applyFont="1" applyFill="1" applyBorder="1" applyAlignment="1">
      <alignment vertical="top"/>
    </xf>
    <xf numFmtId="0" fontId="28" fillId="0" borderId="0" xfId="109"/>
    <xf numFmtId="0" fontId="0" fillId="0" borderId="0" xfId="0"/>
    <xf numFmtId="0" fontId="0" fillId="0" borderId="90" xfId="0" applyBorder="1" applyAlignment="1">
      <alignment wrapText="1"/>
    </xf>
    <xf numFmtId="224" fontId="0" fillId="0" borderId="24" xfId="1" applyNumberFormat="1" applyFont="1" applyBorder="1" applyAlignment="1">
      <alignment vertical="top" wrapText="1"/>
    </xf>
    <xf numFmtId="224" fontId="0" fillId="0" borderId="12" xfId="0" applyNumberFormat="1" applyBorder="1" applyAlignment="1">
      <alignment vertical="top" wrapText="1"/>
    </xf>
    <xf numFmtId="224" fontId="0" fillId="0" borderId="12" xfId="1" applyNumberFormat="1" applyFont="1" applyBorder="1" applyAlignment="1">
      <alignment vertical="top" wrapText="1"/>
    </xf>
    <xf numFmtId="170" fontId="0" fillId="0" borderId="12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9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82" fillId="0" borderId="0" xfId="0" applyFont="1" applyFill="1" applyBorder="1"/>
    <xf numFmtId="0" fontId="174" fillId="0" borderId="0" xfId="0" applyFont="1" applyFill="1" applyBorder="1"/>
    <xf numFmtId="9" fontId="4" fillId="0" borderId="12" xfId="3" applyFont="1" applyBorder="1" applyAlignment="1">
      <alignment vertical="top"/>
    </xf>
    <xf numFmtId="174" fontId="0" fillId="0" borderId="74" xfId="0" applyNumberFormat="1" applyBorder="1"/>
    <xf numFmtId="0" fontId="45" fillId="0" borderId="74" xfId="0" applyFont="1" applyBorder="1" applyAlignment="1">
      <alignment horizontal="center" vertical="center"/>
    </xf>
    <xf numFmtId="173" fontId="0" fillId="0" borderId="0" xfId="0" applyNumberFormat="1" applyFont="1" applyBorder="1" applyAlignment="1"/>
    <xf numFmtId="222" fontId="0" fillId="0" borderId="0" xfId="0" applyNumberFormat="1" applyFont="1" applyBorder="1"/>
    <xf numFmtId="171" fontId="0" fillId="0" borderId="12" xfId="0" applyNumberFormat="1" applyFill="1" applyBorder="1" applyAlignment="1">
      <alignment vertical="top" wrapText="1"/>
    </xf>
    <xf numFmtId="9" fontId="0" fillId="0" borderId="74" xfId="3" applyNumberFormat="1" applyFont="1" applyBorder="1"/>
    <xf numFmtId="172" fontId="0" fillId="0" borderId="74" xfId="3" applyNumberFormat="1" applyFont="1" applyBorder="1"/>
    <xf numFmtId="1" fontId="0" fillId="0" borderId="90" xfId="0" applyNumberFormat="1" applyFill="1" applyBorder="1" applyAlignment="1">
      <alignment vertical="top"/>
    </xf>
    <xf numFmtId="174" fontId="0" fillId="0" borderId="24" xfId="0" applyNumberFormat="1" applyBorder="1" applyAlignment="1">
      <alignment vertical="top"/>
    </xf>
    <xf numFmtId="174" fontId="2" fillId="0" borderId="23" xfId="0" applyNumberFormat="1" applyFont="1" applyBorder="1" applyAlignment="1">
      <alignment vertical="top"/>
    </xf>
    <xf numFmtId="172" fontId="0" fillId="0" borderId="90" xfId="3" applyNumberFormat="1" applyFont="1" applyFill="1" applyBorder="1"/>
    <xf numFmtId="172" fontId="0" fillId="0" borderId="24" xfId="3" applyNumberFormat="1" applyFont="1" applyFill="1" applyBorder="1"/>
    <xf numFmtId="3" fontId="4" fillId="0" borderId="55" xfId="0" applyNumberFormat="1" applyFont="1" applyFill="1" applyBorder="1" applyAlignment="1">
      <alignment vertical="top" wrapText="1"/>
    </xf>
    <xf numFmtId="0" fontId="4" fillId="0" borderId="55" xfId="0" applyFont="1" applyFill="1" applyBorder="1" applyAlignment="1">
      <alignment vertical="top" wrapText="1"/>
    </xf>
    <xf numFmtId="9" fontId="4" fillId="0" borderId="173" xfId="3" applyFont="1" applyBorder="1" applyAlignment="1">
      <alignment vertical="top"/>
    </xf>
    <xf numFmtId="173" fontId="4" fillId="0" borderId="74" xfId="0" applyNumberFormat="1" applyFont="1" applyFill="1" applyBorder="1" applyAlignment="1"/>
    <xf numFmtId="0" fontId="4" fillId="0" borderId="12" xfId="0" applyFont="1" applyFill="1" applyBorder="1" applyAlignment="1">
      <alignment horizontal="left" indent="1"/>
    </xf>
    <xf numFmtId="170" fontId="0" fillId="0" borderId="173" xfId="0" applyNumberFormat="1" applyBorder="1" applyAlignment="1">
      <alignment vertical="top"/>
    </xf>
    <xf numFmtId="9" fontId="0" fillId="0" borderId="173" xfId="3" applyFont="1" applyBorder="1" applyAlignment="1">
      <alignment vertical="top"/>
    </xf>
    <xf numFmtId="223" fontId="0" fillId="0" borderId="90" xfId="0" applyNumberFormat="1" applyFont="1" applyFill="1" applyBorder="1" applyAlignment="1">
      <alignment horizontal="right" vertical="top"/>
    </xf>
    <xf numFmtId="173" fontId="0" fillId="0" borderId="127" xfId="0" applyNumberFormat="1" applyFill="1" applyBorder="1" applyAlignment="1">
      <alignment vertical="top" wrapText="1"/>
    </xf>
    <xf numFmtId="0" fontId="4" fillId="0" borderId="74" xfId="0" applyFont="1" applyFill="1" applyBorder="1" applyAlignment="1">
      <alignment vertical="top"/>
    </xf>
    <xf numFmtId="221" fontId="0" fillId="0" borderId="74" xfId="0" applyNumberFormat="1" applyFill="1" applyBorder="1" applyAlignment="1">
      <alignment vertical="top"/>
    </xf>
    <xf numFmtId="170" fontId="0" fillId="0" borderId="90" xfId="0" applyNumberFormat="1" applyFill="1" applyBorder="1" applyAlignment="1">
      <alignment horizontal="right" vertical="top"/>
    </xf>
    <xf numFmtId="0" fontId="0" fillId="0" borderId="9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13" xfId="0" applyFont="1" applyFill="1" applyBorder="1" applyAlignment="1">
      <alignment horizontal="left" vertical="top"/>
    </xf>
    <xf numFmtId="0" fontId="0" fillId="0" borderId="90" xfId="0" applyFill="1" applyBorder="1" applyAlignment="1">
      <alignment vertical="top"/>
    </xf>
    <xf numFmtId="0" fontId="0" fillId="0" borderId="74" xfId="0" applyFill="1" applyBorder="1" applyAlignment="1">
      <alignment vertical="top"/>
    </xf>
    <xf numFmtId="0" fontId="0" fillId="0" borderId="90" xfId="0" applyFill="1" applyBorder="1" applyAlignment="1">
      <alignment vertical="top" wrapText="1"/>
    </xf>
    <xf numFmtId="170" fontId="4" fillId="0" borderId="24" xfId="0" applyNumberFormat="1" applyFont="1" applyFill="1" applyBorder="1" applyAlignment="1">
      <alignment horizontal="right" vertical="top" wrapText="1"/>
    </xf>
    <xf numFmtId="170" fontId="4" fillId="0" borderId="24" xfId="0" applyNumberFormat="1" applyFont="1" applyFill="1" applyBorder="1" applyAlignment="1">
      <alignment vertical="top" wrapText="1"/>
    </xf>
    <xf numFmtId="3" fontId="4" fillId="0" borderId="24" xfId="0" applyNumberFormat="1" applyFont="1" applyFill="1" applyBorder="1" applyAlignment="1">
      <alignment vertical="top" wrapText="1"/>
    </xf>
    <xf numFmtId="0" fontId="4" fillId="0" borderId="90" xfId="0" applyFont="1" applyFill="1" applyBorder="1" applyAlignment="1">
      <alignment horizontal="left" vertical="top" wrapText="1"/>
    </xf>
    <xf numFmtId="170" fontId="4" fillId="0" borderId="90" xfId="0" applyNumberFormat="1" applyFont="1" applyFill="1" applyBorder="1" applyAlignment="1">
      <alignment horizontal="right" vertical="top" wrapText="1"/>
    </xf>
    <xf numFmtId="0" fontId="0" fillId="0" borderId="90" xfId="0" applyFont="1" applyFill="1" applyBorder="1" applyAlignment="1">
      <alignment vertical="top"/>
    </xf>
    <xf numFmtId="173" fontId="0" fillId="0" borderId="74" xfId="1" applyNumberFormat="1" applyFont="1" applyFill="1" applyBorder="1" applyAlignment="1"/>
    <xf numFmtId="0" fontId="2" fillId="0" borderId="166" xfId="0" applyFont="1" applyBorder="1" applyAlignment="1">
      <alignment vertical="top"/>
    </xf>
    <xf numFmtId="170" fontId="4" fillId="0" borderId="90" xfId="0" applyNumberFormat="1" applyFont="1" applyFill="1" applyBorder="1" applyAlignment="1">
      <alignment vertical="top" wrapText="1"/>
    </xf>
    <xf numFmtId="2" fontId="0" fillId="0" borderId="12" xfId="0" applyNumberFormat="1" applyFill="1" applyBorder="1" applyAlignment="1">
      <alignment horizontal="right" vertical="top"/>
    </xf>
    <xf numFmtId="170" fontId="0" fillId="0" borderId="129" xfId="0" applyNumberFormat="1" applyFont="1" applyFill="1" applyBorder="1"/>
    <xf numFmtId="170" fontId="0" fillId="0" borderId="12" xfId="0" applyNumberFormat="1" applyFill="1" applyBorder="1" applyAlignment="1">
      <alignment horizontal="right" vertical="top"/>
    </xf>
    <xf numFmtId="3" fontId="4" fillId="0" borderId="90" xfId="0" applyNumberFormat="1" applyFont="1" applyFill="1" applyBorder="1" applyAlignment="1">
      <alignment vertical="top" wrapText="1"/>
    </xf>
    <xf numFmtId="0" fontId="4" fillId="0" borderId="90" xfId="0" applyFont="1" applyFill="1" applyBorder="1" applyAlignment="1">
      <alignment vertical="top" wrapText="1"/>
    </xf>
    <xf numFmtId="170" fontId="4" fillId="0" borderId="55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170" fontId="4" fillId="0" borderId="12" xfId="0" applyNumberFormat="1" applyFont="1" applyFill="1" applyBorder="1" applyAlignment="1">
      <alignment vertical="top" wrapText="1"/>
    </xf>
    <xf numFmtId="0" fontId="0" fillId="0" borderId="129" xfId="0" applyFill="1" applyBorder="1" applyAlignment="1">
      <alignment horizontal="left" vertical="top"/>
    </xf>
    <xf numFmtId="170" fontId="0" fillId="0" borderId="90" xfId="0" applyNumberFormat="1" applyBorder="1" applyAlignment="1">
      <alignment vertical="top"/>
    </xf>
    <xf numFmtId="0" fontId="0" fillId="0" borderId="74" xfId="0" applyFont="1" applyFill="1" applyBorder="1" applyAlignment="1">
      <alignment vertical="top"/>
    </xf>
    <xf numFmtId="172" fontId="0" fillId="0" borderId="166" xfId="3" applyNumberFormat="1" applyFont="1" applyBorder="1" applyAlignment="1">
      <alignment vertical="top"/>
    </xf>
    <xf numFmtId="0" fontId="0" fillId="0" borderId="173" xfId="0" applyBorder="1"/>
    <xf numFmtId="1" fontId="0" fillId="0" borderId="173" xfId="0" applyNumberFormat="1" applyBorder="1" applyAlignment="1">
      <alignment vertical="top"/>
    </xf>
    <xf numFmtId="3" fontId="0" fillId="0" borderId="173" xfId="0" applyNumberFormat="1" applyBorder="1" applyAlignment="1">
      <alignment vertical="top"/>
    </xf>
    <xf numFmtId="0" fontId="0" fillId="0" borderId="173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0" fillId="0" borderId="12" xfId="0" applyBorder="1"/>
    <xf numFmtId="0" fontId="0" fillId="0" borderId="12" xfId="0" applyBorder="1" applyAlignment="1">
      <alignment vertical="top"/>
    </xf>
    <xf numFmtId="9" fontId="4" fillId="0" borderId="0" xfId="3" applyFont="1" applyAlignment="1">
      <alignment vertical="top"/>
    </xf>
    <xf numFmtId="9" fontId="4" fillId="0" borderId="12" xfId="3" applyFont="1" applyBorder="1" applyAlignment="1">
      <alignment vertical="top"/>
    </xf>
    <xf numFmtId="9" fontId="4" fillId="0" borderId="24" xfId="3" applyFont="1" applyBorder="1" applyAlignment="1">
      <alignment vertical="top"/>
    </xf>
    <xf numFmtId="9" fontId="4" fillId="0" borderId="23" xfId="3" applyFon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24" xfId="0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/>
    </xf>
    <xf numFmtId="172" fontId="4" fillId="0" borderId="12" xfId="3" applyNumberFormat="1" applyFont="1" applyFill="1" applyBorder="1" applyAlignment="1">
      <alignment vertical="top" wrapText="1"/>
    </xf>
    <xf numFmtId="172" fontId="4" fillId="0" borderId="90" xfId="3" applyNumberFormat="1" applyFont="1" applyFill="1" applyBorder="1" applyAlignment="1">
      <alignment vertical="top" wrapText="1"/>
    </xf>
    <xf numFmtId="172" fontId="4" fillId="0" borderId="24" xfId="3" applyNumberFormat="1" applyFont="1" applyFill="1" applyBorder="1" applyAlignment="1">
      <alignment vertical="top" wrapText="1"/>
    </xf>
    <xf numFmtId="0" fontId="4" fillId="0" borderId="184" xfId="0" applyFont="1" applyFill="1" applyBorder="1" applyAlignment="1">
      <alignment vertical="top" wrapText="1"/>
    </xf>
    <xf numFmtId="170" fontId="4" fillId="0" borderId="184" xfId="0" applyNumberFormat="1" applyFont="1" applyFill="1" applyBorder="1" applyAlignment="1">
      <alignment vertical="top" wrapText="1"/>
    </xf>
    <xf numFmtId="4" fontId="4" fillId="0" borderId="184" xfId="0" applyNumberFormat="1" applyFont="1" applyFill="1" applyBorder="1" applyAlignment="1">
      <alignment vertical="top" wrapText="1"/>
    </xf>
    <xf numFmtId="4" fontId="4" fillId="0" borderId="90" xfId="0" applyNumberFormat="1" applyFont="1" applyFill="1" applyBorder="1" applyAlignment="1">
      <alignment vertical="top" wrapText="1"/>
    </xf>
    <xf numFmtId="0" fontId="2" fillId="0" borderId="166" xfId="0" applyFont="1" applyBorder="1" applyAlignment="1">
      <alignment vertical="top" wrapText="1"/>
    </xf>
    <xf numFmtId="170" fontId="4" fillId="0" borderId="12" xfId="0" applyNumberFormat="1" applyFont="1" applyBorder="1" applyAlignment="1">
      <alignment horizontal="center"/>
    </xf>
    <xf numFmtId="2" fontId="4" fillId="0" borderId="90" xfId="0" applyNumberFormat="1" applyFont="1" applyFill="1" applyBorder="1" applyAlignment="1">
      <alignment vertical="top" wrapText="1"/>
    </xf>
    <xf numFmtId="2" fontId="4" fillId="0" borderId="24" xfId="0" applyNumberFormat="1" applyFont="1" applyFill="1" applyBorder="1" applyAlignment="1">
      <alignment vertical="top" wrapText="1"/>
    </xf>
    <xf numFmtId="172" fontId="4" fillId="0" borderId="12" xfId="3" applyNumberFormat="1" applyFont="1" applyBorder="1"/>
    <xf numFmtId="0" fontId="4" fillId="0" borderId="12" xfId="0" applyFont="1" applyBorder="1" applyAlignment="1">
      <alignment horizontal="left" vertical="top"/>
    </xf>
    <xf numFmtId="3" fontId="4" fillId="0" borderId="201" xfId="0" applyNumberFormat="1" applyFont="1" applyBorder="1" applyAlignment="1">
      <alignment horizontal="right" vertical="center"/>
    </xf>
    <xf numFmtId="0" fontId="0" fillId="0" borderId="201" xfId="0" applyFill="1" applyBorder="1" applyAlignment="1">
      <alignment horizontal="left" vertical="top"/>
    </xf>
    <xf numFmtId="0" fontId="0" fillId="0" borderId="201" xfId="0" applyFill="1" applyBorder="1" applyAlignment="1">
      <alignment vertical="top"/>
    </xf>
    <xf numFmtId="172" fontId="0" fillId="0" borderId="0" xfId="3" applyNumberFormat="1" applyFont="1" applyBorder="1" applyAlignment="1">
      <alignment vertical="top"/>
    </xf>
    <xf numFmtId="171" fontId="0" fillId="0" borderId="0" xfId="0" applyNumberFormat="1" applyFont="1" applyBorder="1" applyAlignment="1">
      <alignment vertical="top"/>
    </xf>
    <xf numFmtId="3" fontId="4" fillId="0" borderId="201" xfId="0" applyNumberFormat="1" applyFont="1" applyBorder="1" applyAlignment="1">
      <alignment horizontal="right"/>
    </xf>
    <xf numFmtId="172" fontId="4" fillId="0" borderId="201" xfId="3" applyNumberFormat="1" applyFont="1" applyBorder="1" applyAlignment="1">
      <alignment vertical="center"/>
    </xf>
    <xf numFmtId="3" fontId="4" fillId="0" borderId="201" xfId="0" applyNumberFormat="1" applyFont="1" applyBorder="1"/>
    <xf numFmtId="3" fontId="4" fillId="0" borderId="201" xfId="0" applyNumberFormat="1" applyFont="1" applyFill="1" applyBorder="1"/>
    <xf numFmtId="225" fontId="4" fillId="0" borderId="201" xfId="0" applyNumberFormat="1" applyFont="1" applyFill="1" applyBorder="1" applyAlignment="1">
      <alignment vertical="center"/>
    </xf>
    <xf numFmtId="4" fontId="4" fillId="0" borderId="201" xfId="0" applyNumberFormat="1" applyFont="1" applyBorder="1" applyAlignment="1">
      <alignment vertical="center"/>
    </xf>
    <xf numFmtId="2" fontId="0" fillId="0" borderId="90" xfId="0" applyNumberFormat="1" applyFill="1" applyBorder="1" applyAlignment="1">
      <alignment horizontal="right" vertical="top"/>
    </xf>
    <xf numFmtId="2" fontId="0" fillId="0" borderId="129" xfId="0" applyNumberFormat="1" applyFill="1" applyBorder="1" applyAlignment="1">
      <alignment horizontal="right" vertical="top"/>
    </xf>
    <xf numFmtId="171" fontId="0" fillId="0" borderId="201" xfId="0" applyNumberFormat="1" applyFill="1" applyBorder="1" applyAlignment="1">
      <alignment horizontal="right" vertical="top"/>
    </xf>
    <xf numFmtId="2" fontId="0" fillId="0" borderId="201" xfId="0" applyNumberFormat="1" applyFill="1" applyBorder="1" applyAlignment="1">
      <alignment vertical="top"/>
    </xf>
    <xf numFmtId="172" fontId="2" fillId="0" borderId="23" xfId="3" applyNumberFormat="1" applyFont="1" applyBorder="1" applyAlignment="1">
      <alignment vertical="top"/>
    </xf>
    <xf numFmtId="0" fontId="2" fillId="0" borderId="2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" fontId="0" fillId="0" borderId="0" xfId="0" applyNumberFormat="1" applyFont="1" applyBorder="1" applyAlignment="1">
      <alignment vertical="top"/>
    </xf>
    <xf numFmtId="3" fontId="0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3" fontId="45" fillId="0" borderId="23" xfId="0" applyNumberFormat="1" applyFont="1" applyBorder="1" applyAlignment="1">
      <alignment vertical="top"/>
    </xf>
    <xf numFmtId="3" fontId="4" fillId="0" borderId="24" xfId="0" applyNumberFormat="1" applyFont="1" applyBorder="1" applyAlignment="1">
      <alignment vertical="top"/>
    </xf>
    <xf numFmtId="3" fontId="4" fillId="0" borderId="184" xfId="0" applyNumberFormat="1" applyFont="1" applyBorder="1" applyAlignment="1">
      <alignment vertical="top"/>
    </xf>
    <xf numFmtId="3" fontId="4" fillId="0" borderId="184" xfId="0" applyNumberFormat="1" applyFont="1" applyFill="1" applyBorder="1" applyAlignment="1"/>
    <xf numFmtId="3" fontId="4" fillId="0" borderId="201" xfId="0" applyNumberFormat="1" applyFont="1" applyFill="1" applyBorder="1" applyAlignment="1"/>
    <xf numFmtId="3" fontId="4" fillId="0" borderId="184" xfId="0" applyNumberFormat="1" applyFont="1" applyBorder="1" applyAlignment="1"/>
    <xf numFmtId="3" fontId="0" fillId="0" borderId="201" xfId="1" applyNumberFormat="1" applyFont="1" applyFill="1" applyBorder="1" applyAlignment="1"/>
    <xf numFmtId="3" fontId="4" fillId="0" borderId="201" xfId="0" applyNumberFormat="1" applyFont="1" applyFill="1" applyBorder="1" applyAlignment="1">
      <alignment vertical="top"/>
    </xf>
    <xf numFmtId="3" fontId="0" fillId="0" borderId="0" xfId="0" applyNumberFormat="1" applyFont="1" applyBorder="1"/>
    <xf numFmtId="3" fontId="4" fillId="0" borderId="201" xfId="0" applyNumberFormat="1" applyFont="1" applyBorder="1" applyAlignment="1">
      <alignment vertical="top"/>
    </xf>
    <xf numFmtId="3" fontId="0" fillId="0" borderId="201" xfId="0" applyNumberFormat="1" applyFont="1" applyFill="1" applyBorder="1" applyAlignment="1">
      <alignment horizontal="right"/>
    </xf>
    <xf numFmtId="3" fontId="0" fillId="0" borderId="201" xfId="0" applyNumberFormat="1" applyFont="1" applyFill="1" applyBorder="1"/>
    <xf numFmtId="0" fontId="0" fillId="144" borderId="180" xfId="0" applyFill="1" applyBorder="1"/>
    <xf numFmtId="0" fontId="4" fillId="144" borderId="90" xfId="0" applyFont="1" applyFill="1" applyBorder="1"/>
    <xf numFmtId="172" fontId="4" fillId="0" borderId="201" xfId="3" applyNumberFormat="1" applyFont="1" applyBorder="1"/>
    <xf numFmtId="223" fontId="4" fillId="0" borderId="201" xfId="0" applyNumberFormat="1" applyFont="1" applyBorder="1"/>
    <xf numFmtId="0" fontId="4" fillId="0" borderId="201" xfId="0" applyFont="1" applyBorder="1" applyAlignment="1">
      <alignment horizontal="left"/>
    </xf>
    <xf numFmtId="170" fontId="4" fillId="0" borderId="201" xfId="0" applyNumberFormat="1" applyFont="1" applyBorder="1" applyAlignment="1">
      <alignment horizontal="center"/>
    </xf>
    <xf numFmtId="0" fontId="4" fillId="0" borderId="201" xfId="0" applyFont="1" applyBorder="1"/>
    <xf numFmtId="0" fontId="4" fillId="0" borderId="201" xfId="0" applyFont="1" applyFill="1" applyBorder="1"/>
    <xf numFmtId="223" fontId="4" fillId="0" borderId="0" xfId="0" applyNumberFormat="1" applyFont="1"/>
    <xf numFmtId="223" fontId="0" fillId="0" borderId="0" xfId="0" applyNumberFormat="1"/>
    <xf numFmtId="3" fontId="4" fillId="0" borderId="201" xfId="0" applyNumberFormat="1" applyFont="1" applyBorder="1" applyAlignment="1">
      <alignment horizontal="left"/>
    </xf>
    <xf numFmtId="3" fontId="4" fillId="0" borderId="201" xfId="0" applyNumberFormat="1" applyFont="1" applyBorder="1" applyAlignment="1">
      <alignment horizontal="left" vertical="center"/>
    </xf>
    <xf numFmtId="4" fontId="4" fillId="0" borderId="201" xfId="0" applyNumberFormat="1" applyFont="1" applyFill="1" applyBorder="1" applyAlignment="1">
      <alignment horizontal="left" vertical="center"/>
    </xf>
    <xf numFmtId="4" fontId="4" fillId="0" borderId="201" xfId="0" applyNumberFormat="1" applyFont="1" applyBorder="1" applyAlignment="1">
      <alignment horizontal="right"/>
    </xf>
    <xf numFmtId="225" fontId="4" fillId="0" borderId="201" xfId="0" applyNumberFormat="1" applyFont="1" applyBorder="1" applyAlignment="1">
      <alignment vertical="center"/>
    </xf>
    <xf numFmtId="171" fontId="2" fillId="0" borderId="23" xfId="0" applyNumberFormat="1" applyFont="1" applyBorder="1" applyAlignment="1">
      <alignment vertical="top"/>
    </xf>
    <xf numFmtId="3" fontId="4" fillId="0" borderId="201" xfId="0" applyNumberFormat="1" applyFont="1" applyBorder="1" applyAlignment="1">
      <alignment vertical="center"/>
    </xf>
    <xf numFmtId="4" fontId="4" fillId="0" borderId="201" xfId="0" applyNumberFormat="1" applyFont="1" applyFill="1" applyBorder="1" applyAlignment="1">
      <alignment vertical="center"/>
    </xf>
    <xf numFmtId="3" fontId="45" fillId="0" borderId="201" xfId="0" applyNumberFormat="1" applyFont="1" applyBorder="1" applyAlignment="1">
      <alignment horizontal="center" vertical="center" wrapText="1"/>
    </xf>
    <xf numFmtId="0" fontId="0" fillId="0" borderId="18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9" fontId="0" fillId="0" borderId="201" xfId="3" applyFont="1" applyFill="1" applyBorder="1" applyAlignment="1">
      <alignment horizontal="right"/>
    </xf>
    <xf numFmtId="172" fontId="0" fillId="0" borderId="12" xfId="3" applyNumberFormat="1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Font="1" applyBorder="1" applyAlignment="1">
      <alignment vertical="top"/>
    </xf>
    <xf numFmtId="174" fontId="4" fillId="0" borderId="201" xfId="0" applyNumberFormat="1" applyFont="1" applyBorder="1"/>
    <xf numFmtId="0" fontId="28" fillId="0" borderId="90" xfId="109" applyFill="1" applyBorder="1"/>
    <xf numFmtId="3" fontId="4" fillId="0" borderId="201" xfId="0" applyNumberFormat="1" applyFont="1" applyFill="1" applyBorder="1" applyAlignment="1">
      <alignment horizontal="left" vertical="center"/>
    </xf>
    <xf numFmtId="3" fontId="4" fillId="145" borderId="201" xfId="0" applyNumberFormat="1" applyFont="1" applyFill="1" applyBorder="1"/>
    <xf numFmtId="3" fontId="4" fillId="145" borderId="201" xfId="0" applyNumberFormat="1" applyFont="1" applyFill="1" applyBorder="1" applyAlignment="1">
      <alignment horizontal="right"/>
    </xf>
    <xf numFmtId="4" fontId="4" fillId="145" borderId="201" xfId="0" applyNumberFormat="1" applyFont="1" applyFill="1" applyBorder="1" applyAlignment="1">
      <alignment horizontal="right"/>
    </xf>
    <xf numFmtId="3" fontId="4" fillId="145" borderId="201" xfId="0" applyNumberFormat="1" applyFont="1" applyFill="1" applyBorder="1" applyAlignment="1">
      <alignment horizontal="left"/>
    </xf>
    <xf numFmtId="3" fontId="4" fillId="145" borderId="201" xfId="0" applyNumberFormat="1" applyFont="1" applyFill="1" applyBorder="1" applyAlignment="1">
      <alignment horizontal="right" vertical="center"/>
    </xf>
    <xf numFmtId="3" fontId="4" fillId="145" borderId="201" xfId="0" applyNumberFormat="1" applyFont="1" applyFill="1" applyBorder="1" applyAlignment="1">
      <alignment vertical="center"/>
    </xf>
    <xf numFmtId="172" fontId="4" fillId="145" borderId="201" xfId="3" applyNumberFormat="1" applyFont="1" applyFill="1" applyBorder="1" applyAlignment="1">
      <alignment vertical="center"/>
    </xf>
    <xf numFmtId="4" fontId="4" fillId="145" borderId="201" xfId="0" applyNumberFormat="1" applyFont="1" applyFill="1" applyBorder="1" applyAlignment="1">
      <alignment horizontal="right" vertical="center"/>
    </xf>
    <xf numFmtId="4" fontId="4" fillId="145" borderId="201" xfId="0" applyNumberFormat="1" applyFont="1" applyFill="1" applyBorder="1" applyAlignment="1">
      <alignment horizontal="left" vertical="center"/>
    </xf>
    <xf numFmtId="3" fontId="4" fillId="145" borderId="201" xfId="0" applyNumberFormat="1" applyFont="1" applyFill="1" applyBorder="1" applyAlignment="1">
      <alignment horizontal="left" vertical="center"/>
    </xf>
    <xf numFmtId="3" fontId="4" fillId="145" borderId="24" xfId="0" applyNumberFormat="1" applyFont="1" applyFill="1" applyBorder="1" applyAlignment="1">
      <alignment vertical="center"/>
    </xf>
    <xf numFmtId="3" fontId="4" fillId="145" borderId="24" xfId="0" applyNumberFormat="1" applyFont="1" applyFill="1" applyBorder="1"/>
    <xf numFmtId="3" fontId="4" fillId="145" borderId="24" xfId="0" applyNumberFormat="1" applyFont="1" applyFill="1" applyBorder="1" applyAlignment="1">
      <alignment horizontal="right"/>
    </xf>
    <xf numFmtId="4" fontId="4" fillId="145" borderId="24" xfId="0" applyNumberFormat="1" applyFont="1" applyFill="1" applyBorder="1" applyAlignment="1">
      <alignment horizontal="right" vertical="center"/>
    </xf>
    <xf numFmtId="4" fontId="4" fillId="145" borderId="24" xfId="0" applyNumberFormat="1" applyFont="1" applyFill="1" applyBorder="1" applyAlignment="1">
      <alignment horizontal="left" vertical="center"/>
    </xf>
    <xf numFmtId="3" fontId="4" fillId="145" borderId="173" xfId="0" applyNumberFormat="1" applyFont="1" applyFill="1" applyBorder="1" applyAlignment="1">
      <alignment horizontal="left" vertical="center"/>
    </xf>
    <xf numFmtId="3" fontId="4" fillId="145" borderId="24" xfId="0" applyNumberFormat="1" applyFont="1" applyFill="1" applyBorder="1" applyAlignment="1">
      <alignment horizontal="right" vertical="center"/>
    </xf>
    <xf numFmtId="172" fontId="4" fillId="145" borderId="24" xfId="3" applyNumberFormat="1" applyFont="1" applyFill="1" applyBorder="1" applyAlignment="1">
      <alignment vertical="center"/>
    </xf>
    <xf numFmtId="225" fontId="4" fillId="145" borderId="201" xfId="0" applyNumberFormat="1" applyFont="1" applyFill="1" applyBorder="1" applyAlignment="1">
      <alignment horizontal="right" vertical="center"/>
    </xf>
    <xf numFmtId="4" fontId="4" fillId="145" borderId="201" xfId="0" applyNumberFormat="1" applyFont="1" applyFill="1" applyBorder="1" applyAlignment="1">
      <alignment horizontal="left"/>
    </xf>
    <xf numFmtId="222" fontId="0" fillId="0" borderId="201" xfId="0" applyNumberFormat="1" applyFont="1" applyBorder="1"/>
    <xf numFmtId="9" fontId="4" fillId="0" borderId="12" xfId="3" applyNumberFormat="1" applyFont="1" applyBorder="1" applyAlignment="1">
      <alignment vertical="top"/>
    </xf>
    <xf numFmtId="9" fontId="4" fillId="0" borderId="201" xfId="3" applyFont="1" applyBorder="1" applyAlignment="1">
      <alignment horizontal="right"/>
    </xf>
    <xf numFmtId="9" fontId="4" fillId="145" borderId="201" xfId="3" applyFont="1" applyFill="1" applyBorder="1" applyAlignment="1">
      <alignment horizontal="right"/>
    </xf>
    <xf numFmtId="9" fontId="4" fillId="145" borderId="173" xfId="3" applyFont="1" applyFill="1" applyBorder="1" applyAlignment="1">
      <alignment horizontal="right"/>
    </xf>
    <xf numFmtId="1" fontId="4" fillId="145" borderId="201" xfId="3" applyNumberFormat="1" applyFont="1" applyFill="1" applyBorder="1" applyAlignment="1">
      <alignment horizontal="right"/>
    </xf>
    <xf numFmtId="1" fontId="4" fillId="145" borderId="173" xfId="3" applyNumberFormat="1" applyFont="1" applyFill="1" applyBorder="1" applyAlignment="1">
      <alignment horizontal="right"/>
    </xf>
    <xf numFmtId="171" fontId="0" fillId="0" borderId="201" xfId="0" applyNumberFormat="1" applyFont="1" applyBorder="1" applyAlignment="1">
      <alignment vertical="top"/>
    </xf>
    <xf numFmtId="171" fontId="0" fillId="0" borderId="173" xfId="0" applyNumberFormat="1" applyFont="1" applyBorder="1" applyAlignment="1">
      <alignment vertical="top"/>
    </xf>
    <xf numFmtId="0" fontId="0" fillId="0" borderId="201" xfId="0" applyBorder="1" applyAlignment="1">
      <alignment vertical="top"/>
    </xf>
    <xf numFmtId="172" fontId="0" fillId="0" borderId="201" xfId="3" applyNumberFormat="1" applyFont="1" applyBorder="1" applyAlignment="1">
      <alignment vertical="top"/>
    </xf>
    <xf numFmtId="172" fontId="0" fillId="0" borderId="201" xfId="0" applyNumberFormat="1" applyBorder="1" applyAlignment="1">
      <alignment vertical="top"/>
    </xf>
    <xf numFmtId="0" fontId="0" fillId="0" borderId="201" xfId="0" applyFont="1" applyBorder="1" applyAlignment="1">
      <alignment vertical="top"/>
    </xf>
    <xf numFmtId="3" fontId="0" fillId="0" borderId="201" xfId="0" applyNumberFormat="1" applyBorder="1" applyAlignment="1">
      <alignment vertical="top"/>
    </xf>
    <xf numFmtId="0" fontId="0" fillId="0" borderId="201" xfId="0" applyBorder="1"/>
    <xf numFmtId="0" fontId="0" fillId="0" borderId="201" xfId="0" applyBorder="1" applyAlignment="1">
      <alignment vertical="top" wrapText="1"/>
    </xf>
    <xf numFmtId="172" fontId="0" fillId="0" borderId="173" xfId="3" applyNumberFormat="1" applyFont="1" applyBorder="1" applyAlignment="1">
      <alignment vertical="top"/>
    </xf>
    <xf numFmtId="3" fontId="4" fillId="0" borderId="173" xfId="0" applyNumberFormat="1" applyFont="1" applyFill="1" applyBorder="1" applyAlignment="1">
      <alignment horizontal="left" vertical="center"/>
    </xf>
    <xf numFmtId="174" fontId="45" fillId="0" borderId="23" xfId="0" applyNumberFormat="1" applyFont="1" applyBorder="1"/>
    <xf numFmtId="223" fontId="4" fillId="0" borderId="23" xfId="0" applyNumberFormat="1" applyFont="1" applyBorder="1"/>
    <xf numFmtId="223" fontId="4" fillId="0" borderId="173" xfId="0" applyNumberFormat="1" applyFont="1" applyBorder="1"/>
    <xf numFmtId="3" fontId="45" fillId="0" borderId="201" xfId="0" applyNumberFormat="1" applyFont="1" applyBorder="1" applyAlignment="1">
      <alignment horizontal="center" vertical="top" wrapText="1"/>
    </xf>
    <xf numFmtId="3" fontId="45" fillId="0" borderId="12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vertical="top"/>
    </xf>
    <xf numFmtId="9" fontId="0" fillId="0" borderId="23" xfId="3" applyFont="1" applyBorder="1"/>
    <xf numFmtId="172" fontId="0" fillId="0" borderId="203" xfId="3" applyNumberFormat="1" applyFont="1" applyBorder="1"/>
    <xf numFmtId="172" fontId="0" fillId="0" borderId="173" xfId="3" applyNumberFormat="1" applyFont="1" applyBorder="1"/>
    <xf numFmtId="0" fontId="4" fillId="0" borderId="203" xfId="0" applyFont="1" applyBorder="1" applyAlignment="1">
      <alignment wrapText="1"/>
    </xf>
    <xf numFmtId="3" fontId="0" fillId="0" borderId="90" xfId="0" applyNumberFormat="1" applyFill="1" applyBorder="1"/>
    <xf numFmtId="3" fontId="0" fillId="0" borderId="90" xfId="0" applyNumberFormat="1" applyBorder="1"/>
    <xf numFmtId="3" fontId="4" fillId="0" borderId="90" xfId="0" applyNumberFormat="1" applyFont="1" applyFill="1" applyBorder="1"/>
    <xf numFmtId="3" fontId="0" fillId="144" borderId="180" xfId="0" applyNumberFormat="1" applyFill="1" applyBorder="1"/>
    <xf numFmtId="3" fontId="4" fillId="0" borderId="90" xfId="0" applyNumberFormat="1" applyFont="1" applyFill="1" applyBorder="1" applyAlignment="1">
      <alignment horizontal="right"/>
    </xf>
    <xf numFmtId="0" fontId="4" fillId="144" borderId="202" xfId="0" applyFont="1" applyFill="1" applyBorder="1" applyAlignment="1">
      <alignment horizontal="left" vertical="top" wrapText="1"/>
    </xf>
    <xf numFmtId="3" fontId="4" fillId="144" borderId="202" xfId="0" applyNumberFormat="1" applyFont="1" applyFill="1" applyBorder="1"/>
    <xf numFmtId="0" fontId="4" fillId="144" borderId="202" xfId="0" applyFont="1" applyFill="1" applyBorder="1"/>
    <xf numFmtId="170" fontId="4" fillId="144" borderId="202" xfId="0" applyNumberFormat="1" applyFont="1" applyFill="1" applyBorder="1" applyAlignment="1">
      <alignment horizontal="center"/>
    </xf>
    <xf numFmtId="170" fontId="4" fillId="144" borderId="202" xfId="0" applyNumberFormat="1" applyFont="1" applyFill="1" applyBorder="1" applyAlignment="1">
      <alignment horizontal="left"/>
    </xf>
    <xf numFmtId="223" fontId="4" fillId="144" borderId="24" xfId="0" applyNumberFormat="1" applyFont="1" applyFill="1" applyBorder="1"/>
    <xf numFmtId="172" fontId="4" fillId="144" borderId="24" xfId="3" applyNumberFormat="1" applyFont="1" applyFill="1" applyBorder="1"/>
    <xf numFmtId="0" fontId="46" fillId="0" borderId="0" xfId="0" applyFont="1" applyFill="1" applyBorder="1"/>
    <xf numFmtId="0" fontId="46" fillId="0" borderId="0" xfId="0" applyFont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/>
    </xf>
    <xf numFmtId="0" fontId="2" fillId="0" borderId="9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45" fillId="0" borderId="7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3" fontId="45" fillId="0" borderId="29" xfId="0" applyNumberFormat="1" applyFont="1" applyBorder="1" applyAlignment="1">
      <alignment horizontal="left" vertical="top"/>
    </xf>
    <xf numFmtId="3" fontId="45" fillId="0" borderId="116" xfId="0" applyNumberFormat="1" applyFont="1" applyBorder="1" applyAlignment="1">
      <alignment horizontal="left" vertical="top"/>
    </xf>
    <xf numFmtId="3" fontId="45" fillId="0" borderId="54" xfId="0" applyNumberFormat="1" applyFont="1" applyBorder="1" applyAlignment="1">
      <alignment horizontal="left" vertical="top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top"/>
    </xf>
    <xf numFmtId="0" fontId="0" fillId="0" borderId="15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109" applyFont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center" vertical="top"/>
    </xf>
  </cellXfs>
  <cellStyles count="19104">
    <cellStyle name="_x0013_" xfId="1573" xr:uid="{A8DB8CCB-83D0-459F-8F3B-C67B63259FE6}"/>
    <cellStyle name=" 1" xfId="2044" xr:uid="{2BA46358-9CA3-4DFD-AF6C-39403BEE9D67}"/>
    <cellStyle name="_115 Timaru Budget" xfId="2045" xr:uid="{593EAEB1-639D-4A03-B025-F80B7AA921E9}"/>
    <cellStyle name="_115 Timaru Budget 2" xfId="2046" xr:uid="{0013798E-1308-4766-B4BA-C3773D471A90}"/>
    <cellStyle name="_115 Timaru Budget 2 2" xfId="2047" xr:uid="{AA43C07F-09C0-47AB-A75B-87E48AF8EAE9}"/>
    <cellStyle name="_115 Timaru Budget_1" xfId="2048" xr:uid="{7E4088D8-3D72-4D8E-AE01-311F9C3B24D8}"/>
    <cellStyle name="_115 Timaru Budget_1 2" xfId="2049" xr:uid="{E98CACE4-57AE-4580-AE0C-367028007EA6}"/>
    <cellStyle name="_115 Timaru Budget_1 2 2" xfId="2050" xr:uid="{C432E30B-B79E-40DE-9BD2-A1BF5257E37F}"/>
    <cellStyle name="_115 Timaru Budget_1_Capital Projects Report_Consolidated Template" xfId="2051" xr:uid="{2DD4C3D0-F8C2-46AF-8B0C-AA0A4BC63BAE}"/>
    <cellStyle name="_115 Timaru Budget_1_Capital Projects Report_Consolidated Template 2" xfId="2052" xr:uid="{E55E4E95-5958-49F7-AB48-8A5677B78072}"/>
    <cellStyle name="_115 Timaru Budget_1_Capital Projects Report_Consolidated Template 2 2" xfId="2053" xr:uid="{6C090181-B847-40BB-B492-77F9EB1DD8E7}"/>
    <cellStyle name="_115 Timaru Budget_1_Capital Projects Report_Consolidated Template_Tranz Scenic Budget 2011RA Final" xfId="2054" xr:uid="{A69173F8-CC09-4963-8AFE-84C4F8E6B30A}"/>
    <cellStyle name="_115 Timaru Budget_1_Corporate IT Budget 2011BM Final" xfId="2055" xr:uid="{4DA3E21C-8067-48E6-A427-833477B9555D}"/>
    <cellStyle name="_115 Timaru Budget_1_Freight_Jan10_A" xfId="2056" xr:uid="{E7A6F7F7-B54D-4288-9380-FF64D0A98ED6}"/>
    <cellStyle name="_115 Timaru Budget_1_Freight_Jan10_A_Tranz Scenic Budget 2011RA Final" xfId="2057" xr:uid="{C5391443-9A20-43BF-9DEB-7E74709AFBAA}"/>
    <cellStyle name="_115 Timaru Budget_1_Interislander Budget Template 2011" xfId="2058" xr:uid="{432A2DDD-9D77-4A2B-A1F7-640D5F83CB30}"/>
    <cellStyle name="_115 Timaru Budget_1_Key Performance vs SCI - February 2010" xfId="2059" xr:uid="{B145E578-DCFC-4504-A93C-65530ACDDC1A}"/>
    <cellStyle name="_115 Timaru Budget_1_Summary Template - SAP Mapping" xfId="2060" xr:uid="{E0348EE9-8F50-4C68-9231-66694A293EA9}"/>
    <cellStyle name="_115 Timaru Budget_1_Tranz Scenic Budget 2011RA Final" xfId="2061" xr:uid="{A580CC92-8D6C-4B61-98B5-64DF2B1420B5}"/>
    <cellStyle name="_115 Timaru Budget_1_Working Captial Movements 2010_2011" xfId="2062" xr:uid="{8AEBD394-0B56-44EA-95F8-903CF38310C1}"/>
    <cellStyle name="_115 Timaru Budget_2" xfId="2063" xr:uid="{C8D78229-FEA1-4D4B-9100-075316ABA994}"/>
    <cellStyle name="_115 Timaru Budget_2 2" xfId="2064" xr:uid="{8AB5AA59-ECAF-4F14-A08C-51091DEAB315}"/>
    <cellStyle name="_115 Timaru Budget_2 2 2" xfId="2065" xr:uid="{9F33CC58-7A0D-46A2-8717-3313CFBA24B4}"/>
    <cellStyle name="_115 Timaru Budget_2_Capital Projects Report_Consolidated Template" xfId="2066" xr:uid="{1CDAC36F-27D5-450E-B418-A2AC3A05349B}"/>
    <cellStyle name="_115 Timaru Budget_2_Capital Projects Report_Consolidated Template 2" xfId="2067" xr:uid="{3CC7BB96-FDAE-4AA2-8CBD-5816EB4D8C55}"/>
    <cellStyle name="_115 Timaru Budget_2_Capital Projects Report_Consolidated Template 2 2" xfId="2068" xr:uid="{89ADDAEE-0ABA-4053-9190-28334EB05EFB}"/>
    <cellStyle name="_115 Timaru Budget_2_Capital Projects Report_Consolidated Template_Tranz Scenic Budget 2011RA Final" xfId="2069" xr:uid="{1C5E7B44-AD03-47B2-85E8-D7B672AB1ECC}"/>
    <cellStyle name="_115 Timaru Budget_2_Corporate IT Budget 2011BM Final" xfId="2070" xr:uid="{AA96A842-926C-4CF2-A699-BA7FD6709C7B}"/>
    <cellStyle name="_115 Timaru Budget_2_Freight_Jan10_A" xfId="2071" xr:uid="{E166BD37-42AF-4F81-80BB-18C1C9B6477C}"/>
    <cellStyle name="_115 Timaru Budget_2_Freight_Jan10_A_Tranz Scenic Budget 2011RA Final" xfId="2072" xr:uid="{18BB4C4B-4BA6-4C1A-98E3-770B06D40F18}"/>
    <cellStyle name="_115 Timaru Budget_2_Interislander Budget Template 2011" xfId="2073" xr:uid="{AA7EE975-9ED2-4D8C-A455-BEAF88C1FA4F}"/>
    <cellStyle name="_115 Timaru Budget_2_Key Performance vs SCI - February 2010" xfId="2074" xr:uid="{6794D11A-D5F0-4B13-9785-0F733424509C}"/>
    <cellStyle name="_115 Timaru Budget_2_Summary Template - SAP Mapping" xfId="2075" xr:uid="{10E69ED7-D906-4EB7-AFD4-D357A18CD0CB}"/>
    <cellStyle name="_115 Timaru Budget_2_Tranz Scenic Budget 2011RA Final" xfId="2076" xr:uid="{DAA27708-A996-4B9C-9A82-55205050C132}"/>
    <cellStyle name="_115 Timaru Budget_2_Working Captial Movements 2010_2011" xfId="2077" xr:uid="{833A8B59-FD2C-45E1-A401-0B0F8700F3C9}"/>
    <cellStyle name="_115 Timaru Budget_3" xfId="2078" xr:uid="{722288F2-3ED9-4D88-82D9-228922F4F0B6}"/>
    <cellStyle name="_115 Timaru Budget_3 2" xfId="7158" xr:uid="{04100B3A-B662-4E93-A7FF-4BE16EC39EC0}"/>
    <cellStyle name="_115 Timaru Budget_3 3" xfId="14140" xr:uid="{612AD732-1309-42FB-86F6-7DF2606C10B0}"/>
    <cellStyle name="_115 Timaru Budget_Capital Projects Report_Consolidated Template" xfId="2079" xr:uid="{0EB7BA85-240B-40CF-B275-42F2478BC28F}"/>
    <cellStyle name="_115 Timaru Budget_Capital Projects Report_Consolidated Template 2" xfId="2080" xr:uid="{79676732-01E5-482B-8DDE-56340AB2F6CE}"/>
    <cellStyle name="_115 Timaru Budget_Capital Projects Report_Consolidated Template 2 2" xfId="2081" xr:uid="{1790D08E-9F63-439E-9826-80FF892EA924}"/>
    <cellStyle name="_115 Timaru Budget_Capital Projects Report_Consolidated Template_Tranz Scenic Budget 2011RA Final" xfId="2082" xr:uid="{24B869F8-4AE9-437D-9616-6B470BE18DE2}"/>
    <cellStyle name="_115 Timaru Budget_Corporate IT Budget 2011BM Final" xfId="2083" xr:uid="{6ADFB793-4CA4-461F-9210-B26C4396086A}"/>
    <cellStyle name="_115 Timaru Budget_Freight_Jan10_A" xfId="2084" xr:uid="{4FC6D0A0-9D9C-4F01-BD3E-5F1956E92368}"/>
    <cellStyle name="_115 Timaru Budget_Freight_Jan10_A_Tranz Scenic Budget 2011RA Final" xfId="2085" xr:uid="{3BE3D4B6-2F17-4878-8FF1-8C89317D28E8}"/>
    <cellStyle name="_115 Timaru Budget_Interislander Budget Template 2011" xfId="2086" xr:uid="{8004590E-DA80-401F-A058-F28FFEFA267D}"/>
    <cellStyle name="_115 Timaru Budget_Key Performance vs SCI - February 2010" xfId="2087" xr:uid="{F3D94BA3-AD84-48B5-B8A2-0ADAB4D92D33}"/>
    <cellStyle name="_115 Timaru Budget_Summary Template - SAP Mapping" xfId="2088" xr:uid="{E3BA0C7E-57D2-4996-B673-623FCC7D7CD9}"/>
    <cellStyle name="_115 Timaru Budget_Tranz Scenic Budget 2011RA Final" xfId="2089" xr:uid="{4BFB14D9-272D-4215-9956-67CA096F88CC}"/>
    <cellStyle name="_115 Timaru Budget_Working Captial Movements 2010_2011" xfId="2090" xr:uid="{6BF343A2-7A73-43A4-AE43-D5918A2E35F6}"/>
    <cellStyle name="_TTL Jul 07" xfId="2091" xr:uid="{C3E14EA1-36A7-4A33-A58B-B5EDCDEB1894}"/>
    <cellStyle name="_TTL Jul 07 2" xfId="2092" xr:uid="{5383F42A-55C7-4E1F-AF53-D365605AA59B}"/>
    <cellStyle name="_TTL Jul 07 2 2" xfId="2093" xr:uid="{B7CBE0AC-52C3-43FF-BF88-9A83A9F99035}"/>
    <cellStyle name="_TTL Jul 07_Capital Projects Report_Consolidated Template" xfId="2094" xr:uid="{00008966-64EA-4AFD-8B50-CE260C5692F2}"/>
    <cellStyle name="_TTL Jul 07_Capital Projects Report_Consolidated Template 2" xfId="2095" xr:uid="{D0C4773E-A340-474E-B796-E2371F960EC6}"/>
    <cellStyle name="_TTL Jul 07_Capital Projects Report_Consolidated Template 2 2" xfId="2096" xr:uid="{DD5D4569-CACD-4C68-B860-1991F4AC569B}"/>
    <cellStyle name="_TTL Jul 07_Capital Projects Report_Consolidated Template_Tranz Scenic Budget 2011RA Final" xfId="2097" xr:uid="{B044DD28-F878-467D-AA70-AA807F8039F9}"/>
    <cellStyle name="_TTL Jul 07_Corporate IT Budget 2011BM Final" xfId="2098" xr:uid="{EA8A9A98-7FAD-4388-8175-4C7029DEA870}"/>
    <cellStyle name="_TTL Jul 07_Freight_Jan10_A" xfId="2099" xr:uid="{A0E3AFB2-38C7-4277-BF17-EFFDC260573F}"/>
    <cellStyle name="_TTL Jul 07_Freight_Jan10_A_Tranz Scenic Budget 2011RA Final" xfId="2100" xr:uid="{19A28DB7-405D-4F1E-AF3B-E3BAE65DDF04}"/>
    <cellStyle name="_TTL Jul 07_Interislander Budget Template 2011" xfId="2101" xr:uid="{CD9186F9-6B6D-44B4-98FE-CEF2428773D0}"/>
    <cellStyle name="_TTL Jul 07_Key Performance vs SCI - February 2010" xfId="2102" xr:uid="{67BDCEEC-4E8B-4A9A-B5FA-20ACD3F0F6BE}"/>
    <cellStyle name="_TTL Jul 07_Summary Template - SAP Mapping" xfId="2103" xr:uid="{05D246A1-2231-4217-B116-485208D81011}"/>
    <cellStyle name="_TTL Jul 07_Tranz Scenic Budget 2011RA Final" xfId="2104" xr:uid="{03F3C1D2-8D1F-4F26-ADE5-500DCAB90645}"/>
    <cellStyle name="_TTL Jul 07_Working Captial Movements 2010_2011" xfId="2105" xr:uid="{76C59B30-36E0-4F53-8B3D-18036C766761}"/>
    <cellStyle name="???????_2++" xfId="212" xr:uid="{4C62CE64-93E0-41E0-B320-318F5287B298}"/>
    <cellStyle name="???????????" xfId="211" xr:uid="{C1D01861-2DDD-422A-8CB5-EE86CFE2A10E}"/>
    <cellStyle name="%" xfId="1574" xr:uid="{641AFEB9-8DAE-47BF-8988-0D0C204D98B5}"/>
    <cellStyle name="2" xfId="2106" xr:uid="{D493B3A9-4587-40C1-8508-453933ECF784}"/>
    <cellStyle name="20 % - Akzent1" xfId="225" hidden="1" xr:uid="{34456BDC-F547-4285-8DC9-CE9DFD81D0C5}"/>
    <cellStyle name="20 % - Akzent1" xfId="1121" hidden="1" xr:uid="{FB217C9A-8AE7-46D2-B98F-3A8E39F3B557}"/>
    <cellStyle name="20 % - Akzent1" xfId="1373" hidden="1" xr:uid="{CD73732C-4FD2-4FAF-87E7-527EAF0B4B79}"/>
    <cellStyle name="20 % - Akzent1" xfId="1518" hidden="1" xr:uid="{178C35B9-D82B-499D-B28B-EA9E4E57A2BE}"/>
    <cellStyle name="20 % - Akzent1" xfId="1528" hidden="1" xr:uid="{6D9E48E1-2BDC-423D-9E6D-237A5412979C}"/>
    <cellStyle name="20 % - Akzent1" xfId="3347" hidden="1" xr:uid="{C0229739-D245-4730-A43B-39FA718C80A6}"/>
    <cellStyle name="20 % - Akzent1" xfId="3374" hidden="1" xr:uid="{8FF62473-1DED-4517-8264-0BF3F58447E2}"/>
    <cellStyle name="20 % - Akzent1" xfId="3395" hidden="1" xr:uid="{A94BC4E7-D481-4E58-96CE-CB44D78734E9}"/>
    <cellStyle name="20 % - Akzent1" xfId="3452" hidden="1" xr:uid="{433BC873-8B06-4A8A-9030-1F5DAFFDD02D}"/>
    <cellStyle name="20 % - Akzent1" xfId="3445" hidden="1" xr:uid="{35C8F53B-F739-41EF-9588-F35D18D7C144}"/>
    <cellStyle name="20 % - Akzent1" xfId="3477" hidden="1" xr:uid="{DAEE5BFE-90CE-40D1-BE1B-4026EC27BE28}"/>
    <cellStyle name="20 % - Akzent1" xfId="3501" hidden="1" xr:uid="{8695FE1C-445D-4EE5-834E-16ED76AD03FE}"/>
    <cellStyle name="20 % - Akzent1" xfId="3546" hidden="1" xr:uid="{BBEFF53E-7E8C-40E0-863D-11ED6CF35FDC}"/>
    <cellStyle name="20 % - Akzent1" xfId="3576" hidden="1" xr:uid="{5ED2A987-69EB-4383-A3C8-7620113CC359}"/>
    <cellStyle name="20 % - Akzent1" xfId="3581" hidden="1" xr:uid="{F5772702-CEDE-4D1B-907D-5AC13C84E62E}"/>
    <cellStyle name="20 % - Akzent1" xfId="3593" hidden="1" xr:uid="{522E3511-CE65-49FC-90D0-44055A538A48}"/>
    <cellStyle name="20 % - Akzent1" xfId="3620" hidden="1" xr:uid="{FC8E75B2-A9A4-419C-85C9-F1A70F79FE46}"/>
    <cellStyle name="20 % - Akzent1" xfId="3641" hidden="1" xr:uid="{AC88335E-9542-4C20-8129-D79C3C78296F}"/>
    <cellStyle name="20 % - Akzent1" xfId="3684" hidden="1" xr:uid="{CD61D875-DAAB-40D7-B5B9-8374433E857D}"/>
    <cellStyle name="20 % - Akzent1" xfId="3681" hidden="1" xr:uid="{A46FF1B9-2311-45BB-908B-A6A2211EAFB6}"/>
    <cellStyle name="20 % - Akzent1" xfId="3758" hidden="1" xr:uid="{E858D46D-BB0C-48D3-8E77-606E2616A12F}"/>
    <cellStyle name="20 % - Akzent1" xfId="4330" hidden="1" xr:uid="{54E48DB2-086A-484A-9048-4AE31192744E}"/>
    <cellStyle name="20 % - Akzent1" xfId="4478" hidden="1" xr:uid="{148CCDB4-D895-4068-BB0A-F243C486D9C9}"/>
    <cellStyle name="20 % - Akzent1" xfId="4569" hidden="1" xr:uid="{7D3757F6-A09C-4C69-AFE4-A00E71E0D592}"/>
    <cellStyle name="20 % - Akzent1" xfId="4577" hidden="1" xr:uid="{118F4AC3-4B6F-436C-B8F4-7FED28348507}"/>
    <cellStyle name="20 % - Akzent1" xfId="5847" hidden="1" xr:uid="{4B3DC90C-97FF-4748-B96A-223708F9A54B}"/>
    <cellStyle name="20 % - Akzent1" xfId="5874" hidden="1" xr:uid="{622915CE-C9BC-4E57-9B60-06183A517F19}"/>
    <cellStyle name="20 % - Akzent1" xfId="5895" hidden="1" xr:uid="{E99F1C5F-C32E-4CAE-B8E3-8BC27666F868}"/>
    <cellStyle name="20 % - Akzent1" xfId="5942" hidden="1" xr:uid="{D1541B3A-7614-4919-BBA3-AE0E351ADF3A}"/>
    <cellStyle name="20 % - Akzent1" xfId="5938" hidden="1" xr:uid="{AEB3181E-9B44-40CD-973A-8BDF13FDC478}"/>
    <cellStyle name="20 % - Akzent1" xfId="4384" hidden="1" xr:uid="{38E5159A-88C2-4176-91E5-1B8DA0404A15}"/>
    <cellStyle name="20 % - Akzent1" xfId="5597" hidden="1" xr:uid="{0376A426-AEB4-46B2-A6A2-54A27A24CCF1}"/>
    <cellStyle name="20 % - Akzent1" xfId="5421" hidden="1" xr:uid="{B1AB9774-F692-4074-A1E3-B5587BF26693}"/>
    <cellStyle name="20 % - Akzent1" xfId="5321" hidden="1" xr:uid="{57F1F87F-06FF-4396-B1CC-1941A533CA1D}"/>
    <cellStyle name="20 % - Akzent1" xfId="4188" hidden="1" xr:uid="{6E631859-CF12-43D4-A923-D38256B6B18B}"/>
    <cellStyle name="20 % - Akzent1" xfId="6003" hidden="1" xr:uid="{496AEA97-D75E-4FDA-B0A5-25A5069BD846}"/>
    <cellStyle name="20 % - Akzent1" xfId="6030" hidden="1" xr:uid="{663D1E11-E637-4333-A34E-CB525B40A9D8}"/>
    <cellStyle name="20 % - Akzent1" xfId="6051" hidden="1" xr:uid="{A013ECDF-BEC8-42EA-A8AC-022A32723C19}"/>
    <cellStyle name="20 % - Akzent1" xfId="6108" hidden="1" xr:uid="{6DE066CB-B1CC-46E6-9867-EC0C1559DAE5}"/>
    <cellStyle name="20 % - Akzent1" xfId="6101" hidden="1" xr:uid="{EB543F0E-1501-46EA-B7F0-0393721EC8DA}"/>
    <cellStyle name="20 % - Akzent1" xfId="4506" hidden="1" xr:uid="{2F8835C0-382C-4BDA-AB86-B36ADD1F6FC5}"/>
    <cellStyle name="20 % - Akzent1" xfId="5063" hidden="1" xr:uid="{82421097-C6A9-4B68-BEA8-71452601B3B7}"/>
    <cellStyle name="20 % - Akzent1" xfId="3743" hidden="1" xr:uid="{4C77853E-E61C-4758-923A-0D9947EB8449}"/>
    <cellStyle name="20 % - Akzent1" xfId="4259" hidden="1" xr:uid="{F47A5D75-0F61-46A7-AF71-723B3D5B0E6C}"/>
    <cellStyle name="20 % - Akzent1" xfId="4149" hidden="1" xr:uid="{039601E9-CF05-4D64-936A-A1A96F82B8BB}"/>
    <cellStyle name="20 % - Akzent1" xfId="6147" hidden="1" xr:uid="{11B48556-1588-4B10-85D6-2B91A30DC5FF}"/>
    <cellStyle name="20 % - Akzent1" xfId="6174" hidden="1" xr:uid="{A014E15B-13B0-4C24-BA19-6F623F53822D}"/>
    <cellStyle name="20 % - Akzent1" xfId="6195" hidden="1" xr:uid="{19D5E64F-8B3B-44DA-ACAF-34B6FC8ACDB3}"/>
    <cellStyle name="20 % - Akzent1" xfId="6252" hidden="1" xr:uid="{760DD941-AAA8-427D-9B91-162A8A0A4082}"/>
    <cellStyle name="20 % - Akzent1" xfId="6245" hidden="1" xr:uid="{1C1D9DFB-31B5-4B99-951C-AC60D70B0E4B}"/>
    <cellStyle name="20 % - Akzent1" xfId="6347" hidden="1" xr:uid="{77E2B479-2A9C-4C0C-BB15-CD45FD8F0451}"/>
    <cellStyle name="20 % - Akzent1" xfId="6733" hidden="1" xr:uid="{359B0AC0-85BA-4442-8DC3-38320FF4B0D4}"/>
    <cellStyle name="20 % - Akzent1" xfId="6931" hidden="1" xr:uid="{9D537531-D1D6-4264-9F76-8DF5B6B424AE}"/>
    <cellStyle name="20 % - Akzent1" xfId="7047" hidden="1" xr:uid="{AA4F0C94-01B2-44FE-81EF-A1A8CC68151D}"/>
    <cellStyle name="20 % - Akzent1" xfId="7056" hidden="1" xr:uid="{83E5C32C-80A2-4EE4-BBD1-C94C76ABE9EC}"/>
    <cellStyle name="20 % - Akzent1" xfId="7393" hidden="1" xr:uid="{C4CE94B3-6AA4-4BA7-9DAB-C34506689530}"/>
    <cellStyle name="20 % - Akzent1" xfId="7420" hidden="1" xr:uid="{22FA46CB-DB56-42EE-86F5-11A6309B9805}"/>
    <cellStyle name="20 % - Akzent1" xfId="7441" hidden="1" xr:uid="{C522D481-63AD-4224-84D8-446ED16AC66F}"/>
    <cellStyle name="20 % - Akzent1" xfId="7498" hidden="1" xr:uid="{F5334A15-C3C6-45BF-A697-4EB051BA6026}"/>
    <cellStyle name="20 % - Akzent1" xfId="7491" hidden="1" xr:uid="{3EE75AAF-D000-40B7-BC8A-C513FDE623C3}"/>
    <cellStyle name="20 % - Akzent1" xfId="7523" hidden="1" xr:uid="{83778DA9-0083-4CEA-ACF9-7890B707C40A}"/>
    <cellStyle name="20 % - Akzent1" xfId="7547" hidden="1" xr:uid="{E761F225-83CE-455F-887C-F443E64E0B50}"/>
    <cellStyle name="20 % - Akzent1" xfId="7592" hidden="1" xr:uid="{1175D34B-4573-4707-8FB8-A986D87FD11D}"/>
    <cellStyle name="20 % - Akzent1" xfId="7622" hidden="1" xr:uid="{C78195AF-C8B2-4B2C-943A-27B5D7BF9548}"/>
    <cellStyle name="20 % - Akzent1" xfId="7627" hidden="1" xr:uid="{8BC705FA-6838-49BA-BF9F-F85BEC288BF8}"/>
    <cellStyle name="20 % - Akzent1" xfId="7639" hidden="1" xr:uid="{3984962C-EC1C-4214-B5F5-BD4B70A2AE42}"/>
    <cellStyle name="20 % - Akzent1" xfId="7666" hidden="1" xr:uid="{CB9C4CAC-B89D-4E98-BB5D-4369A587E845}"/>
    <cellStyle name="20 % - Akzent1" xfId="7687" hidden="1" xr:uid="{749708DA-A2E3-4470-9A1C-342E7F0A00A8}"/>
    <cellStyle name="20 % - Akzent1" xfId="7730" hidden="1" xr:uid="{F61414B3-B622-44D1-87D4-A73FC4E6E9A9}"/>
    <cellStyle name="20 % - Akzent1" xfId="7727" hidden="1" xr:uid="{31DB49EC-E1D4-4921-90AA-6FB8923CB04A}"/>
    <cellStyle name="20 % - Akzent1" xfId="7370" hidden="1" xr:uid="{E55A26CD-5C61-43AF-8B56-05CCE87CADE1}"/>
    <cellStyle name="20 % - Akzent1" xfId="7341" hidden="1" xr:uid="{4387247F-8814-45B9-B0F2-DE8419CA2365}"/>
    <cellStyle name="20 % - Akzent1" xfId="7321" hidden="1" xr:uid="{B11C7F4B-6638-428A-9910-65C787D7FCBA}"/>
    <cellStyle name="20 % - Akzent1" xfId="7068" hidden="1" xr:uid="{D62D29B1-0A8B-4A49-A052-D28450136B9B}"/>
    <cellStyle name="20 % - Akzent1" xfId="7066" hidden="1" xr:uid="{90D187D1-A9B3-41EC-B929-26944C404A9A}"/>
    <cellStyle name="20 % - Akzent1" xfId="7763" hidden="1" xr:uid="{0334B48C-5CA7-430A-AB03-B579EB26883B}"/>
    <cellStyle name="20 % - Akzent1" xfId="7790" hidden="1" xr:uid="{E7D243F2-80E8-4B47-9F8F-9711C4D23D94}"/>
    <cellStyle name="20 % - Akzent1" xfId="7811" hidden="1" xr:uid="{38D3A427-545C-47DD-BA73-C473EF9589C7}"/>
    <cellStyle name="20 % - Akzent1" xfId="7854" hidden="1" xr:uid="{4E145278-235B-4581-942D-076AD5653113}"/>
    <cellStyle name="20 % - Akzent1" xfId="7851" hidden="1" xr:uid="{60ABB20E-9336-4C0D-9C0B-123CD15ECF80}"/>
    <cellStyle name="20 % - Akzent1" xfId="7877" hidden="1" xr:uid="{F7B680B3-276F-42DC-B64D-ED4719B1E285}"/>
    <cellStyle name="20 % - Akzent1" xfId="7901" hidden="1" xr:uid="{16D5CE48-DAB0-485A-814E-233788C2826A}"/>
    <cellStyle name="20 % - Akzent1" xfId="7946" hidden="1" xr:uid="{80A06BCF-E5FD-481D-9028-3DC122E631BE}"/>
    <cellStyle name="20 % - Akzent1" xfId="7976" hidden="1" xr:uid="{1F2B3C78-B429-4F8E-B648-CEE1164AAF81}"/>
    <cellStyle name="20 % - Akzent1" xfId="7981" hidden="1" xr:uid="{05AA7031-0E03-4643-A0F6-670492658B3F}"/>
    <cellStyle name="20 % - Akzent1" xfId="7993" hidden="1" xr:uid="{332E93D9-9CB0-4F2C-8377-FF996366D176}"/>
    <cellStyle name="20 % - Akzent1" xfId="8020" hidden="1" xr:uid="{D98CE267-ADFA-4052-A959-BD1D56D96E48}"/>
    <cellStyle name="20 % - Akzent1" xfId="8041" hidden="1" xr:uid="{F799D4F1-B2F7-4EF9-A65F-50F1A2B2A866}"/>
    <cellStyle name="20 % - Akzent1" xfId="8084" hidden="1" xr:uid="{AF3243C5-05A2-4C79-BAD3-9BDD8E50C0D9}"/>
    <cellStyle name="20 % - Akzent1" xfId="8081" hidden="1" xr:uid="{D3169ED2-8B19-4CDE-9A75-EF55B29D243D}"/>
    <cellStyle name="20 % - Akzent1" xfId="8128" hidden="1" xr:uid="{D05E8840-9C80-474C-A569-59FA28DC5FBE}"/>
    <cellStyle name="20 % - Akzent1" xfId="8703" hidden="1" xr:uid="{A388307C-016A-400B-8EEE-7607037238E7}"/>
    <cellStyle name="20 % - Akzent1" xfId="8955" hidden="1" xr:uid="{C51C642D-E876-4CF5-BE72-B0F0D5DCC40F}"/>
    <cellStyle name="20 % - Akzent1" xfId="9100" hidden="1" xr:uid="{97096D81-F381-4826-BF05-1B20116BB51F}"/>
    <cellStyle name="20 % - Akzent1" xfId="9110" hidden="1" xr:uid="{CEB174A0-DF4E-44F6-8872-D40FB5B6E1F5}"/>
    <cellStyle name="20 % - Akzent1" xfId="10093" hidden="1" xr:uid="{E140EB0E-10D8-44E9-A1C0-756BF49C3083}"/>
    <cellStyle name="20 % - Akzent1" xfId="10120" hidden="1" xr:uid="{61E07D78-E528-4A8C-A690-E6D051D5B175}"/>
    <cellStyle name="20 % - Akzent1" xfId="10141" hidden="1" xr:uid="{A3236188-3039-4194-AA6D-BB944ADCDA44}"/>
    <cellStyle name="20 % - Akzent1" xfId="10198" hidden="1" xr:uid="{CFE18BBD-93DA-481C-B3A2-88A7B8D664E0}"/>
    <cellStyle name="20 % - Akzent1" xfId="10191" hidden="1" xr:uid="{492E98BE-D37E-49EF-BD6A-412C13ED02F4}"/>
    <cellStyle name="20 % - Akzent1" xfId="10074" hidden="1" xr:uid="{505B6712-D771-4A81-B6EF-65AFF6759231}"/>
    <cellStyle name="20 % - Akzent1" xfId="9794" hidden="1" xr:uid="{9C09D15D-CB9A-40B8-A476-520071A07955}"/>
    <cellStyle name="20 % - Akzent1" xfId="9217" hidden="1" xr:uid="{F1294DD6-EA49-44F6-A287-5104107DC63E}"/>
    <cellStyle name="20 % - Akzent1" xfId="8199" hidden="1" xr:uid="{D5A5E66B-3877-405C-AD12-4445B906155F}"/>
    <cellStyle name="20 % - Akzent1" xfId="8197" hidden="1" xr:uid="{7AEA626E-568D-44D6-93E6-06FCBB430EE4}"/>
    <cellStyle name="20 % - Akzent1" xfId="10301" hidden="1" xr:uid="{7475BF12-942E-4B59-AFBB-674A38693689}"/>
    <cellStyle name="20 % - Akzent1" xfId="10328" hidden="1" xr:uid="{613ABFC3-E1BC-4CCF-A55C-22DEA85E4992}"/>
    <cellStyle name="20 % - Akzent1" xfId="10349" hidden="1" xr:uid="{E1B7B8D3-513C-4372-8038-EC40048F0235}"/>
    <cellStyle name="20 % - Akzent1" xfId="10406" hidden="1" xr:uid="{226D3B7B-9647-4161-8EFD-B2800665881F}"/>
    <cellStyle name="20 % - Akzent1" xfId="10399" hidden="1" xr:uid="{7520BE94-117C-4305-BC25-1165940E8806}"/>
    <cellStyle name="20 % - Akzent1" xfId="8149" hidden="1" xr:uid="{11BC311C-3FC1-4955-BF4B-6B52B9B97961}"/>
    <cellStyle name="20 % - Akzent1" xfId="8182" hidden="1" xr:uid="{AD7C4C33-4524-4254-8FE4-08D232121FBC}"/>
    <cellStyle name="20 % - Akzent1" xfId="10236" hidden="1" xr:uid="{E6A3FC13-53FB-4BF9-8499-B30A69694F3F}"/>
    <cellStyle name="20 % - Akzent1" xfId="10220" hidden="1" xr:uid="{68AA8E61-81A6-49E8-A6B5-05EB64783322}"/>
    <cellStyle name="20 % - Akzent1" xfId="8115" hidden="1" xr:uid="{03A9BC62-E08A-4220-89B0-458B93374FA0}"/>
    <cellStyle name="20 % - Akzent1" xfId="10430" hidden="1" xr:uid="{FCDFA4AC-8F10-4377-8BFC-6BEC840CB947}"/>
    <cellStyle name="20 % - Akzent1" xfId="10457" hidden="1" xr:uid="{F27C1C0B-84C9-45DC-921C-E81C340566D3}"/>
    <cellStyle name="20 % - Akzent1" xfId="10478" hidden="1" xr:uid="{6E28866B-259B-47B6-8CFC-FF26B26DD320}"/>
    <cellStyle name="20 % - Akzent1" xfId="10521" hidden="1" xr:uid="{FDE1320A-5513-491F-BDA5-280BD317EFF7}"/>
    <cellStyle name="20 % - Akzent1" xfId="10518" hidden="1" xr:uid="{4B23EC15-97FF-48D7-B3CC-BC918A92C08E}"/>
    <cellStyle name="20 % - Akzent1" xfId="10545" hidden="1" xr:uid="{863E03FD-9025-43C3-9EB8-30E2EECD379A}"/>
    <cellStyle name="20 % - Akzent1" xfId="10660" hidden="1" xr:uid="{C6C61169-00E9-47B5-AEF5-542083BC6C2D}"/>
    <cellStyle name="20 % - Akzent1" xfId="10741" hidden="1" xr:uid="{B913AB72-0C67-49F1-9811-D23622ABA8E1}"/>
    <cellStyle name="20 % - Akzent1" xfId="10795" hidden="1" xr:uid="{E51DA0F9-9CA4-45B1-9311-B315A910612D}"/>
    <cellStyle name="20 % - Akzent1" xfId="10800" hidden="1" xr:uid="{CB526392-9548-4E02-BBB6-5D2A2DE4BB5C}"/>
    <cellStyle name="20 % - Akzent1" xfId="10953" hidden="1" xr:uid="{5FB5F6C1-2924-4398-A7B8-E1AFF1ABD9D1}"/>
    <cellStyle name="20 % - Akzent1" xfId="10980" hidden="1" xr:uid="{607BEF02-64CB-4511-90A0-0579013C5558}"/>
    <cellStyle name="20 % - Akzent1" xfId="11001" hidden="1" xr:uid="{ADE5A8EA-CE9C-4DD9-82F0-4B8C66DF487A}"/>
    <cellStyle name="20 % - Akzent1" xfId="11044" hidden="1" xr:uid="{F5A80924-269C-4268-B4B1-18EFE5F968E9}"/>
    <cellStyle name="20 % - Akzent1" xfId="11041" hidden="1" xr:uid="{3CFF82DB-D82E-4A96-8BA2-A92E6E44C854}"/>
    <cellStyle name="20 % - Akzent1" xfId="11113" hidden="1" xr:uid="{319DF846-9245-4FB9-A414-822E31791E82}"/>
    <cellStyle name="20 % - Akzent1" xfId="11486" hidden="1" xr:uid="{23590D0B-B872-4F82-B735-A74FFB0AB399}"/>
    <cellStyle name="20 % - Akzent1" xfId="11622" hidden="1" xr:uid="{EEEC5331-2B98-4461-BB80-1155863897C5}"/>
    <cellStyle name="20 % - Akzent1" xfId="11699" hidden="1" xr:uid="{4E2691CA-157C-4D8E-8975-92D13E9E0AE1}"/>
    <cellStyle name="20 % - Akzent1" xfId="11706" hidden="1" xr:uid="{C6A1490E-B2F2-498B-823D-470986444EB1}"/>
    <cellStyle name="20 % - Akzent1" xfId="12576" hidden="1" xr:uid="{E59C24F7-92EB-4E1C-8E68-90ED757D20A4}"/>
    <cellStyle name="20 % - Akzent1" xfId="12603" hidden="1" xr:uid="{BEF4E4C3-6EC0-40FA-A94F-F06ADCFF64E9}"/>
    <cellStyle name="20 % - Akzent1" xfId="12624" hidden="1" xr:uid="{0C889549-DA7A-4AFB-84D8-165E99B2C0C2}"/>
    <cellStyle name="20 % - Akzent1" xfId="12671" hidden="1" xr:uid="{DADDFC98-6AE9-46AD-9FBA-55A7CF403F3E}"/>
    <cellStyle name="20 % - Akzent1" xfId="12665" hidden="1" xr:uid="{6511100B-281B-460C-80EF-F187AC6853D5}"/>
    <cellStyle name="20 % - Akzent1" xfId="11506" hidden="1" xr:uid="{265BB717-F295-4532-BA81-075067FEBD0D}"/>
    <cellStyle name="20 % - Akzent1" xfId="12422" hidden="1" xr:uid="{9644ABE0-B294-469A-A039-B7A3C976A02F}"/>
    <cellStyle name="20 % - Akzent1" xfId="12305" hidden="1" xr:uid="{33D338D9-6904-4759-B778-AFB47639ABA5}"/>
    <cellStyle name="20 % - Akzent1" xfId="12255" hidden="1" xr:uid="{1EACC500-A28C-4F53-AB17-25D0BFFB4913}"/>
    <cellStyle name="20 % - Akzent1" xfId="12248" hidden="1" xr:uid="{2E8AD17E-A822-4E35-9A27-898D7601AC8E}"/>
    <cellStyle name="20 % - Akzent1" xfId="12778" hidden="1" xr:uid="{A9BDC02B-830A-4CAD-A14D-13C8C8889DD5}"/>
    <cellStyle name="20 % - Akzent1" xfId="12805" hidden="1" xr:uid="{E688FF52-3D8E-42A4-8E49-1F2F7A4C78D7}"/>
    <cellStyle name="20 % - Akzent1" xfId="12826" hidden="1" xr:uid="{751FC2AC-93EC-46DE-B8ED-B7A75873709F}"/>
    <cellStyle name="20 % - Akzent1" xfId="12876" hidden="1" xr:uid="{87ABD404-3CE1-4CDC-BC6B-CBBD778378E6}"/>
    <cellStyle name="20 % - Akzent1" xfId="12872" hidden="1" xr:uid="{784F217A-6BAD-4A1C-BD01-60F41D31F745}"/>
    <cellStyle name="20 % - Akzent1" xfId="12328" hidden="1" xr:uid="{E3184AE3-A072-40E7-AE63-93F5201ED110}"/>
    <cellStyle name="20 % - Akzent1" xfId="11981" hidden="1" xr:uid="{79153727-11FD-40E0-8972-640FB239BBD4}"/>
    <cellStyle name="20 % - Akzent1" xfId="12018" hidden="1" xr:uid="{D2F6D2F0-985C-4CFF-A026-405BDCC9F325}"/>
    <cellStyle name="20 % - Akzent1" xfId="11752" hidden="1" xr:uid="{0F94E878-B2D8-4AFA-AD18-AB8FDDEA8B05}"/>
    <cellStyle name="20 % - Akzent1" xfId="11756" hidden="1" xr:uid="{1C9F13B9-91E5-4577-9E59-92E05691E33A}"/>
    <cellStyle name="20 % - Akzent1" xfId="12956" hidden="1" xr:uid="{2F8C3F34-D64C-436F-8045-34832825A041}"/>
    <cellStyle name="20 % - Akzent1" xfId="12983" hidden="1" xr:uid="{8D767715-0DB9-48BB-B2EE-9CC2628A0B62}"/>
    <cellStyle name="20 % - Akzent1" xfId="13004" hidden="1" xr:uid="{087ED901-0728-4312-9619-9F0DD20B4899}"/>
    <cellStyle name="20 % - Akzent1" xfId="13051" hidden="1" xr:uid="{D5883FC5-1844-4D55-A326-5DA8D9A57B4F}"/>
    <cellStyle name="20 % - Akzent1" xfId="13048" hidden="1" xr:uid="{8C9F180B-A8AD-4E0B-B0E5-0F9F7703536A}"/>
    <cellStyle name="20 % - Akzent1" xfId="12009" hidden="1" xr:uid="{311B2595-B969-4C0C-9503-C25DF37CA849}"/>
    <cellStyle name="20 % - Akzent1" xfId="11526" hidden="1" xr:uid="{1B2F4CF6-B555-4615-8FF9-11E6044C42B8}"/>
    <cellStyle name="20 % - Akzent1" xfId="11192" hidden="1" xr:uid="{2D2DF8B8-F649-4A8C-BD17-6D2AC92F01BD}"/>
    <cellStyle name="20 % - Akzent1" xfId="12848" hidden="1" xr:uid="{2C2616E2-28BF-4EB5-893D-938D897B2D86}"/>
    <cellStyle name="20 % - Akzent1" xfId="12456" hidden="1" xr:uid="{DFFEF87E-E623-49FD-846F-439FA31C15F5}"/>
    <cellStyle name="20 % - Akzent1" xfId="13090" hidden="1" xr:uid="{95664A9B-3B83-48BE-BE04-C79212B0E211}"/>
    <cellStyle name="20 % - Akzent1" xfId="13117" hidden="1" xr:uid="{4326F83A-419B-48E7-8FFB-7266A81E1F64}"/>
    <cellStyle name="20 % - Akzent1" xfId="13138" hidden="1" xr:uid="{23278A98-4F19-428D-98A3-53FFC7C7B456}"/>
    <cellStyle name="20 % - Akzent1" xfId="13184" hidden="1" xr:uid="{A58985F6-9310-4C22-82B6-DF09F61BB542}"/>
    <cellStyle name="20 % - Akzent1" xfId="13181" hidden="1" xr:uid="{43D1AA4E-D7CE-4A12-8F98-1ED939FE74D7}"/>
    <cellStyle name="20 % - Akzent1" xfId="12035" hidden="1" xr:uid="{D79D6F70-B513-4A66-BA54-443487618530}"/>
    <cellStyle name="20 % - Akzent1" xfId="11550" hidden="1" xr:uid="{CC41DAD7-1DCE-4563-A82C-6BD77AABAEFC}"/>
    <cellStyle name="20 % - Akzent1" xfId="11242" hidden="1" xr:uid="{B64EA3C8-204D-4012-81CB-717CEFF74B09}"/>
    <cellStyle name="20 % - Akzent1" xfId="13025" hidden="1" xr:uid="{D20F3F29-492D-4AEB-8DDC-36C117F7FFAC}"/>
    <cellStyle name="20 % - Akzent1" xfId="11967" hidden="1" xr:uid="{BE4C2767-9537-4CEE-8771-2CFFC836B509}"/>
    <cellStyle name="20 % - Akzent1" xfId="13215" hidden="1" xr:uid="{4EE0E648-96AA-43CE-9DDF-F3DA93F2695A}"/>
    <cellStyle name="20 % - Akzent1" xfId="13242" hidden="1" xr:uid="{24EE94A7-A82B-4232-8F58-110773EF68D0}"/>
    <cellStyle name="20 % - Akzent1" xfId="13263" hidden="1" xr:uid="{0FCAF531-73E5-4240-8E95-24FEBC34E1AF}"/>
    <cellStyle name="20 % - Akzent1" xfId="13310" hidden="1" xr:uid="{56DBE103-8FB8-43C3-B9BE-ED9B19BEE39F}"/>
    <cellStyle name="20 % - Akzent1" xfId="13307" hidden="1" xr:uid="{81451C5A-5217-4485-9EB2-04BEF3329C01}"/>
    <cellStyle name="20 % - Akzent1" xfId="11606" hidden="1" xr:uid="{5B2B58C2-85B1-44C8-BDB4-F78CD91A7801}"/>
    <cellStyle name="20 % - Akzent1" xfId="11861" hidden="1" xr:uid="{6EE8B179-1CAF-4745-AE83-5662D3BC874E}"/>
    <cellStyle name="20 % - Akzent1" xfId="11874" hidden="1" xr:uid="{A95AA49C-C680-4C95-A2BE-67D0BB52DCAD}"/>
    <cellStyle name="20 % - Akzent1" xfId="13157" hidden="1" xr:uid="{3DD4E8F4-B061-43B7-AB5B-EF357CD9F6F7}"/>
    <cellStyle name="20 % - Akzent1" xfId="12394" hidden="1" xr:uid="{C200D2E5-2233-4B54-A782-B81A8B10FD09}"/>
    <cellStyle name="20 % - Akzent1" xfId="13340" hidden="1" xr:uid="{F144DBB3-EF5C-4E4E-9F5E-96F945EFF6F1}"/>
    <cellStyle name="20 % - Akzent1" xfId="13367" hidden="1" xr:uid="{44ACBC14-7A7D-4063-B5EA-B8FC55A04E77}"/>
    <cellStyle name="20 % - Akzent1" xfId="13388" hidden="1" xr:uid="{903BF682-ACF6-40A7-9A6D-70A37F973F39}"/>
    <cellStyle name="20 % - Akzent1" xfId="13445" hidden="1" xr:uid="{7ABB0DAD-3D8E-4634-B5B5-48F2B5359621}"/>
    <cellStyle name="20 % - Akzent1" xfId="13438" hidden="1" xr:uid="{E1B25341-EC06-4F4C-A4B1-75E8153DA45E}"/>
    <cellStyle name="20 % - Akzent1" xfId="13553" hidden="1" xr:uid="{BD2F0FA5-10E3-4683-8126-45243F925B57}"/>
    <cellStyle name="20 % - Akzent1" xfId="13772" hidden="1" xr:uid="{D6AC40AD-6C9B-45F9-BF70-E1A87FECF249}"/>
    <cellStyle name="20 % - Akzent1" xfId="13829" hidden="1" xr:uid="{E3E4844B-F16D-4C77-AF50-C9A09A9A524C}"/>
    <cellStyle name="20 % - Akzent1" xfId="13868" hidden="1" xr:uid="{D17C2E11-6F24-4276-87F8-249897457E24}"/>
    <cellStyle name="20 % - Akzent1" xfId="13873" hidden="1" xr:uid="{75DFE16C-B5A6-4DAA-8662-AD0AD6231A11}"/>
    <cellStyle name="20 % - Akzent1" xfId="14798" hidden="1" xr:uid="{2BBDA2F2-1580-4AD2-9A2B-CC04076BDF01}"/>
    <cellStyle name="20 % - Akzent1" xfId="14825" hidden="1" xr:uid="{51329B3E-6198-4D82-8C7A-647143AEC451}"/>
    <cellStyle name="20 % - Akzent1" xfId="14846" hidden="1" xr:uid="{8039B6CF-03A9-497F-AD45-48E49D827D84}"/>
    <cellStyle name="20 % - Akzent1" xfId="14890" hidden="1" xr:uid="{2F936B86-2B1A-4227-8812-A7F00EF06044}"/>
    <cellStyle name="20 % - Akzent1" xfId="14887" hidden="1" xr:uid="{4D94B555-4363-4A67-AF59-B1EED6579D4D}"/>
    <cellStyle name="20 % - Akzent1" xfId="14915" hidden="1" xr:uid="{1120A9FB-465D-40AF-BE7E-F7F478609B3B}"/>
    <cellStyle name="20 % - Akzent1" xfId="14939" hidden="1" xr:uid="{432EDFBD-18D9-4458-9ED3-1E268D00A5F5}"/>
    <cellStyle name="20 % - Akzent1" xfId="14984" hidden="1" xr:uid="{3E691D6A-8EDC-43BD-9758-27E4EC40D263}"/>
    <cellStyle name="20 % - Akzent1" xfId="15014" hidden="1" xr:uid="{42000E6C-3C30-4A58-85C4-DE4EC8F3FE89}"/>
    <cellStyle name="20 % - Akzent1" xfId="15019" hidden="1" xr:uid="{9E093199-12CB-467A-9CF2-FC4A6A0ACDCB}"/>
    <cellStyle name="20 % - Akzent1" xfId="15031" hidden="1" xr:uid="{0D2F53FF-CA3E-4E78-9065-47970321355B}"/>
    <cellStyle name="20 % - Akzent1" xfId="15058" hidden="1" xr:uid="{E2AAD831-07F2-4CA8-A183-9CDC84EE479A}"/>
    <cellStyle name="20 % - Akzent1" xfId="15079" hidden="1" xr:uid="{7776869E-086D-48FF-82C9-C4EA559143F0}"/>
    <cellStyle name="20 % - Akzent1" xfId="15122" hidden="1" xr:uid="{E3C15A36-2D3A-4A2E-8685-E40684B163C7}"/>
    <cellStyle name="20 % - Akzent1" xfId="15119" hidden="1" xr:uid="{51D42CA8-BA22-42FB-9E6A-10209CB95148}"/>
    <cellStyle name="20 % - Akzent1" xfId="15190" hidden="1" xr:uid="{0E9D2154-8EA8-45C9-952A-4440D522B228}"/>
    <cellStyle name="20 % - Akzent1" xfId="15762" hidden="1" xr:uid="{6750123E-6587-4858-87D8-6A829ACBD8C7}"/>
    <cellStyle name="20 % - Akzent1" xfId="15910" hidden="1" xr:uid="{0E3DAD69-03C5-464A-94C9-4C78AC1C8333}"/>
    <cellStyle name="20 % - Akzent1" xfId="16001" hidden="1" xr:uid="{472477AE-09BA-4DD7-9423-C058E991F4DB}"/>
    <cellStyle name="20 % - Akzent1" xfId="16009" hidden="1" xr:uid="{FA22E898-6A00-40BB-8C72-B927D739BBA7}"/>
    <cellStyle name="20 % - Akzent1" xfId="17279" hidden="1" xr:uid="{DCC7A238-60D2-45E2-ADE3-DBEA756BDD67}"/>
    <cellStyle name="20 % - Akzent1" xfId="17306" hidden="1" xr:uid="{3DE9A25A-16A4-43E7-A419-5D358605BE96}"/>
    <cellStyle name="20 % - Akzent1" xfId="17327" hidden="1" xr:uid="{82337551-ED28-4785-9643-4C73B936EF17}"/>
    <cellStyle name="20 % - Akzent1" xfId="17374" hidden="1" xr:uid="{E1C55A05-B48E-482A-BAD9-268620C0C104}"/>
    <cellStyle name="20 % - Akzent1" xfId="17370" hidden="1" xr:uid="{71E55F93-3BA7-4375-92BD-3AB98DFEE327}"/>
    <cellStyle name="20 % - Akzent1" xfId="15816" hidden="1" xr:uid="{D8E1D236-E986-4A77-859F-C777226F61B0}"/>
    <cellStyle name="20 % - Akzent1" xfId="17029" hidden="1" xr:uid="{17E5CC00-93BF-4C58-BE31-35669405197A}"/>
    <cellStyle name="20 % - Akzent1" xfId="16853" hidden="1" xr:uid="{5B218265-0EBE-40B3-A8EC-8E76AD709911}"/>
    <cellStyle name="20 % - Akzent1" xfId="16753" hidden="1" xr:uid="{313E80BD-CAA7-469F-9E10-34E377B45B23}"/>
    <cellStyle name="20 % - Akzent1" xfId="15620" hidden="1" xr:uid="{49718189-8325-4BA1-AB76-99A2E34B9DA6}"/>
    <cellStyle name="20 % - Akzent1" xfId="17435" hidden="1" xr:uid="{DAB5FB0A-1051-42B3-A855-DB5D0DFB6735}"/>
    <cellStyle name="20 % - Akzent1" xfId="17462" hidden="1" xr:uid="{EBCEACA8-F379-4CC9-B739-48509A33F9B0}"/>
    <cellStyle name="20 % - Akzent1" xfId="17483" hidden="1" xr:uid="{91BFE799-576A-4FAF-9A0A-49B7E7F9E103}"/>
    <cellStyle name="20 % - Akzent1" xfId="17540" hidden="1" xr:uid="{48D3BF7D-013D-4DA1-8C55-7FB31E2D164C}"/>
    <cellStyle name="20 % - Akzent1" xfId="17533" hidden="1" xr:uid="{94B1A906-D43F-4712-A186-FA53EDD89742}"/>
    <cellStyle name="20 % - Akzent1" xfId="15938" hidden="1" xr:uid="{D4F76BE7-3101-4AD1-B5D8-D91552DE02AC}"/>
    <cellStyle name="20 % - Akzent1" xfId="16495" hidden="1" xr:uid="{F1EDA3B0-41D7-4CF4-9714-C2D7ACE9B392}"/>
    <cellStyle name="20 % - Akzent1" xfId="15175" hidden="1" xr:uid="{5EE85750-6C9A-46B6-B0E5-DD0E0B65F185}"/>
    <cellStyle name="20 % - Akzent1" xfId="15691" hidden="1" xr:uid="{6A4E5764-9DB2-4D09-A82F-20400602A4B9}"/>
    <cellStyle name="20 % - Akzent1" xfId="15581" hidden="1" xr:uid="{5A7D7E54-9364-4FD3-99E5-B139D1009CEE}"/>
    <cellStyle name="20 % - Akzent1" xfId="17579" hidden="1" xr:uid="{CFF22023-51B3-4748-AC63-C9C98499C981}"/>
    <cellStyle name="20 % - Akzent1" xfId="17606" hidden="1" xr:uid="{5E29C45F-E854-4D62-A641-680183DA1AD7}"/>
    <cellStyle name="20 % - Akzent1" xfId="17627" hidden="1" xr:uid="{ABF3B314-E9EB-4FAF-96F5-79956D8CBA5C}"/>
    <cellStyle name="20 % - Akzent1" xfId="17684" hidden="1" xr:uid="{AE48990E-F276-4967-9C4C-06E1146ACC86}"/>
    <cellStyle name="20 % - Akzent1" xfId="17677" hidden="1" xr:uid="{F88986AE-629E-466A-A613-5A7C6026B1CC}"/>
    <cellStyle name="20 % - Akzent1" xfId="13595" hidden="1" xr:uid="{3468FC82-5CB0-499C-BEB3-A82D1639DB65}"/>
    <cellStyle name="20 % - Akzent1" xfId="14588" hidden="1" xr:uid="{39336D97-7BF9-4AA7-BB13-A26329C9CD40}"/>
    <cellStyle name="20 % - Akzent1" xfId="13987" hidden="1" xr:uid="{EAA3A6F4-D45B-4249-BC02-2CC47B69C2F6}"/>
    <cellStyle name="20 % - Akzent1" xfId="14318" hidden="1" xr:uid="{AF7516AB-995A-4B0C-B15E-70B6C106CE0B}"/>
    <cellStyle name="20 % - Akzent1" xfId="14312" hidden="1" xr:uid="{EEE9D25A-CB6E-4232-AD27-DD6A9A0AD12D}"/>
    <cellStyle name="20 % - Akzent1" xfId="17719" hidden="1" xr:uid="{8BB6AC48-9AE4-458E-9571-2A9058938B95}"/>
    <cellStyle name="20 % - Akzent1" xfId="17746" hidden="1" xr:uid="{503C1FE0-B483-4D7F-848F-2A209F10C576}"/>
    <cellStyle name="20 % - Akzent1" xfId="17767" hidden="1" xr:uid="{B16E41B2-8D16-4116-AFA8-4AC52F46BE35}"/>
    <cellStyle name="20 % - Akzent1" xfId="17824" hidden="1" xr:uid="{AB0AB0E1-8141-4BBC-B0CE-1F5764FD7F08}"/>
    <cellStyle name="20 % - Akzent1" xfId="17817" hidden="1" xr:uid="{F64D11B7-2801-400D-B59E-89375C17B62F}"/>
    <cellStyle name="20 % - Akzent1" xfId="17855" hidden="1" xr:uid="{AF0377CA-73D5-456F-BAC1-CF686DA65FBB}"/>
    <cellStyle name="20 % - Akzent1" xfId="18373" hidden="1" xr:uid="{4B356311-BB03-4136-85F5-D91EF7FA367A}"/>
    <cellStyle name="20 % - Akzent1" xfId="18625" hidden="1" xr:uid="{BD5A40E9-B0A9-4F27-ABF6-12E66A9416A2}"/>
    <cellStyle name="20 % - Akzent1" xfId="18770" hidden="1" xr:uid="{A4AA229B-F543-4EC9-8F65-E30856E7E074}"/>
    <cellStyle name="20 % - Akzent1" xfId="18780" hidden="1" xr:uid="{71B02576-9324-452A-A390-4B4B4CBBE91D}"/>
    <cellStyle name="20 % - Akzent1" xfId="18979" hidden="1" xr:uid="{F3CF8083-903D-48EE-885D-0AD9C2BAB568}"/>
    <cellStyle name="20 % - Akzent1" xfId="19006" hidden="1" xr:uid="{6D7E7B55-5CF3-4D43-BB76-F37B9921E020}"/>
    <cellStyle name="20 % - Akzent1" xfId="19027" hidden="1" xr:uid="{E08832F3-2671-4BA5-8035-A561E01D573B}"/>
    <cellStyle name="20 % - Akzent1" xfId="19084" hidden="1" xr:uid="{93E54E81-812B-4FD2-985C-16F7EEBAF34A}"/>
    <cellStyle name="20 % - Akzent1" xfId="19077" hidden="1" xr:uid="{B70CDB81-DEC9-4E4A-AABB-B3DA4D585A42}"/>
    <cellStyle name="20 % - Akzent1 2" xfId="548" xr:uid="{37C9E0DF-FD34-4905-8847-85A3E6AD6D57}"/>
    <cellStyle name="20 % - Akzent1 3" xfId="417" xr:uid="{5AE936C0-F215-4962-ACC1-C05D2418C0D9}"/>
    <cellStyle name="20 % - Akzent2" xfId="228" hidden="1" xr:uid="{2257BC01-5D39-49E3-93BB-BCDD1075EB03}"/>
    <cellStyle name="20 % - Akzent2" xfId="1124" hidden="1" xr:uid="{C9487FD8-A5C6-409C-9674-22A4544F85B7}"/>
    <cellStyle name="20 % - Akzent2" xfId="1467" hidden="1" xr:uid="{D25F7612-69B4-4F97-9F7B-AFDB39BE40AD}"/>
    <cellStyle name="20 % - Akzent2" xfId="1505" hidden="1" xr:uid="{FAB47516-1CB5-46EE-87AE-0CE31632212C}"/>
    <cellStyle name="20 % - Akzent2" xfId="1448" hidden="1" xr:uid="{7B116B73-448C-4314-826C-03D29F83CF51}"/>
    <cellStyle name="20 % - Akzent2" xfId="3350" hidden="1" xr:uid="{5C658845-2DFA-401F-A50E-02C6DEF30C7C}"/>
    <cellStyle name="20 % - Akzent2" xfId="3376" hidden="1" xr:uid="{7FB88159-CC44-4702-83F8-80B9D2A340E1}"/>
    <cellStyle name="20 % - Akzent2" xfId="3398" hidden="1" xr:uid="{B7E3C2A7-905B-4E67-B36B-E86635DE8CC4}"/>
    <cellStyle name="20 % - Akzent2" xfId="3424" hidden="1" xr:uid="{9E5EAC65-C393-4B59-ACAC-E9D2C1F8A4FB}"/>
    <cellStyle name="20 % - Akzent2" xfId="3435" hidden="1" xr:uid="{2022599C-DA89-4460-8A95-CE4BB3353E91}"/>
    <cellStyle name="20 % - Akzent2" xfId="3480" hidden="1" xr:uid="{315B799A-A78C-4603-8A76-8EE0A4AAA701}"/>
    <cellStyle name="20 % - Akzent2" xfId="3504" hidden="1" xr:uid="{7EE8278B-E538-4C41-B9BC-20FCD46D3D1D}"/>
    <cellStyle name="20 % - Akzent2" xfId="3565" hidden="1" xr:uid="{512C1495-C8B9-4786-BC87-28F926B7CE71}"/>
    <cellStyle name="20 % - Akzent2" xfId="3572" hidden="1" xr:uid="{6BA7527E-C53C-4475-A7E7-CB50EC1260DA}"/>
    <cellStyle name="20 % - Akzent2" xfId="3559" hidden="1" xr:uid="{B8CF4A38-D967-4648-89EC-470B3677F8F7}"/>
    <cellStyle name="20 % - Akzent2" xfId="3596" hidden="1" xr:uid="{67E4F77F-E241-4DDE-8CA1-C234BE28C634}"/>
    <cellStyle name="20 % - Akzent2" xfId="3622" hidden="1" xr:uid="{6991F08A-DD1B-46A8-9523-450ECE0B4385}"/>
    <cellStyle name="20 % - Akzent2" xfId="3644" hidden="1" xr:uid="{393B20EB-F9EA-474F-A6A7-560EBA3C65C3}"/>
    <cellStyle name="20 % - Akzent2" xfId="3660" hidden="1" xr:uid="{E8CF6EA9-A09B-4BB3-B371-422379032330}"/>
    <cellStyle name="20 % - Akzent2" xfId="3671" hidden="1" xr:uid="{7E434294-83E1-4EFC-B1B4-58F95003EE8D}"/>
    <cellStyle name="20 % - Akzent2" xfId="3761" hidden="1" xr:uid="{5A09D3F0-446E-4D4F-ABF7-4D5810192627}"/>
    <cellStyle name="20 % - Akzent2" xfId="4333" hidden="1" xr:uid="{6620AC3A-AF10-4761-B57B-B82F933DD9E8}"/>
    <cellStyle name="20 % - Akzent2" xfId="4538" hidden="1" xr:uid="{71BB6F4F-4196-4DED-AAF4-40338258F39D}"/>
    <cellStyle name="20 % - Akzent2" xfId="4559" hidden="1" xr:uid="{3CCBE190-CD19-42A2-A993-8232A0370446}"/>
    <cellStyle name="20 % - Akzent2" xfId="4523" hidden="1" xr:uid="{C50B4604-D7C9-41FC-A8B3-D9B8D8F26033}"/>
    <cellStyle name="20 % - Akzent2" xfId="5850" hidden="1" xr:uid="{AC5C0B26-2A02-465D-A953-5D27F0DB33DD}"/>
    <cellStyle name="20 % - Akzent2" xfId="5876" hidden="1" xr:uid="{153CDE72-8B05-454E-BEA5-C77B6227023E}"/>
    <cellStyle name="20 % - Akzent2" xfId="5898" hidden="1" xr:uid="{B37ADC3F-0F45-4CB4-93C6-F4C90E624C03}"/>
    <cellStyle name="20 % - Akzent2" xfId="5917" hidden="1" xr:uid="{E554CDD1-C006-4119-93F4-8D9E7C8C23D5}"/>
    <cellStyle name="20 % - Akzent2" xfId="5928" hidden="1" xr:uid="{D1E24F73-10CE-480E-8785-189E2F5B162E}"/>
    <cellStyle name="20 % - Akzent2" xfId="4405" hidden="1" xr:uid="{5867ACA6-E264-4F99-BC4F-2F652E8A0D1E}"/>
    <cellStyle name="20 % - Akzent2" xfId="5595" hidden="1" xr:uid="{FA81B819-2D77-46E9-8C74-02BEE9200554}"/>
    <cellStyle name="20 % - Akzent2" xfId="4745" hidden="1" xr:uid="{18E6F45F-FC47-4EFB-9F9A-802DF14E4DBA}"/>
    <cellStyle name="20 % - Akzent2" xfId="5330" hidden="1" xr:uid="{ABFDB402-A21F-47E1-9D1E-98252C96DA33}"/>
    <cellStyle name="20 % - Akzent2" xfId="4749" hidden="1" xr:uid="{A414BBDC-2B1C-4DBD-9399-9B0346C28D7B}"/>
    <cellStyle name="20 % - Akzent2" xfId="6006" hidden="1" xr:uid="{74845BB4-5FAF-43D5-9A0D-865C35ED34A9}"/>
    <cellStyle name="20 % - Akzent2" xfId="6032" hidden="1" xr:uid="{E2B8A6D5-9A96-4170-B968-A343801591EF}"/>
    <cellStyle name="20 % - Akzent2" xfId="6054" hidden="1" xr:uid="{6F2EB1BF-B3F9-4DD5-8FC1-D153FC0CD886}"/>
    <cellStyle name="20 % - Akzent2" xfId="6080" hidden="1" xr:uid="{B0BD9673-055D-4F94-BC60-AFA48D884EA9}"/>
    <cellStyle name="20 % - Akzent2" xfId="6091" hidden="1" xr:uid="{F019E929-83C8-470B-B2EE-50C4EE413F39}"/>
    <cellStyle name="20 % - Akzent2" xfId="4521" hidden="1" xr:uid="{FAFF142A-A146-43A7-8463-4FCC5295286C}"/>
    <cellStyle name="20 % - Akzent2" xfId="5066" hidden="1" xr:uid="{691EA0BA-656E-4665-A56F-238FDDCF3344}"/>
    <cellStyle name="20 % - Akzent2" xfId="4297" hidden="1" xr:uid="{BC72F350-088D-4CCA-B0B0-4CBB4F364C21}"/>
    <cellStyle name="20 % - Akzent2" xfId="4023" hidden="1" xr:uid="{63018D34-F74C-42D9-9CAC-0F4ADBA1B524}"/>
    <cellStyle name="20 % - Akzent2" xfId="4184" hidden="1" xr:uid="{2E0A8E97-7F39-415D-9946-EA4C0293E277}"/>
    <cellStyle name="20 % - Akzent2" xfId="6150" hidden="1" xr:uid="{EC143CB6-EA6F-4FB2-9906-F3842F0CA15F}"/>
    <cellStyle name="20 % - Akzent2" xfId="6176" hidden="1" xr:uid="{D8B01D7F-5B5A-4593-A564-C8DAFA404282}"/>
    <cellStyle name="20 % - Akzent2" xfId="6198" hidden="1" xr:uid="{D7179B25-72E7-44C5-9517-2BB42E135CF8}"/>
    <cellStyle name="20 % - Akzent2" xfId="6224" hidden="1" xr:uid="{3F5497B9-088C-4676-B3CB-B579B889BF79}"/>
    <cellStyle name="20 % - Akzent2" xfId="6235" hidden="1" xr:uid="{1803F34D-F13A-4D8C-9FC6-941D87865EC4}"/>
    <cellStyle name="20 % - Akzent2" xfId="6350" hidden="1" xr:uid="{12A4930A-76B4-45DA-8575-8CC29188DCD4}"/>
    <cellStyle name="20 % - Akzent2" xfId="6736" hidden="1" xr:uid="{ACA561CB-55C0-4F87-9097-5E7D9162163D}"/>
    <cellStyle name="20 % - Akzent2" xfId="7008" hidden="1" xr:uid="{EBE9266D-2593-43E0-8112-66F04CDB5B86}"/>
    <cellStyle name="20 % - Akzent2" xfId="7037" hidden="1" xr:uid="{DCF6E354-89EF-41AA-8D9D-8372899E6E09}"/>
    <cellStyle name="20 % - Akzent2" xfId="6992" hidden="1" xr:uid="{A5032CF7-F072-4D09-9590-15F8F5B735D5}"/>
    <cellStyle name="20 % - Akzent2" xfId="7396" hidden="1" xr:uid="{47F42319-0557-410D-96F3-D16DF2C153B8}"/>
    <cellStyle name="20 % - Akzent2" xfId="7422" hidden="1" xr:uid="{C51B8C7C-BC67-4414-99F8-46E3E515FFCB}"/>
    <cellStyle name="20 % - Akzent2" xfId="7444" hidden="1" xr:uid="{8995DC75-3091-4015-85E0-ED699E489229}"/>
    <cellStyle name="20 % - Akzent2" xfId="7470" hidden="1" xr:uid="{F37689A8-790C-4DA8-B610-5D60938F9724}"/>
    <cellStyle name="20 % - Akzent2" xfId="7481" hidden="1" xr:uid="{6A168FFC-5652-4995-8272-646954427473}"/>
    <cellStyle name="20 % - Akzent2" xfId="7526" hidden="1" xr:uid="{25899F2B-2982-4DCA-8AF2-9949FC6F70F7}"/>
    <cellStyle name="20 % - Akzent2" xfId="7550" hidden="1" xr:uid="{445A74D3-CCB1-4D02-BBB8-99872359AB46}"/>
    <cellStyle name="20 % - Akzent2" xfId="7611" hidden="1" xr:uid="{7466CC7D-7558-4402-8ECC-80230B97E4EF}"/>
    <cellStyle name="20 % - Akzent2" xfId="7618" hidden="1" xr:uid="{EEC6D6C4-0D1E-4C32-B1CD-70B326A99209}"/>
    <cellStyle name="20 % - Akzent2" xfId="7605" hidden="1" xr:uid="{6FBF57E8-B811-4C7C-865B-9D02F325DF46}"/>
    <cellStyle name="20 % - Akzent2" xfId="7642" hidden="1" xr:uid="{117EFA49-18E1-4FCA-BEF5-FFDC2E8E6A84}"/>
    <cellStyle name="20 % - Akzent2" xfId="7668" hidden="1" xr:uid="{81068CB5-4205-4C23-9614-476B6A94459D}"/>
    <cellStyle name="20 % - Akzent2" xfId="7690" hidden="1" xr:uid="{35A1B603-FE7F-4C25-8F6E-C6960AA11983}"/>
    <cellStyle name="20 % - Akzent2" xfId="7706" hidden="1" xr:uid="{77DDD0C6-D928-4303-A6C4-D79E40653E89}"/>
    <cellStyle name="20 % - Akzent2" xfId="7717" hidden="1" xr:uid="{F0C7AA01-1DC5-45C1-A80B-6012FC300312}"/>
    <cellStyle name="20 % - Akzent2" xfId="7367" hidden="1" xr:uid="{2981D76F-022B-40F4-BCCE-5A432DB79C40}"/>
    <cellStyle name="20 % - Akzent2" xfId="7147" hidden="1" xr:uid="{AB25F15D-0AEB-4C44-92C7-09C47BB6E766}"/>
    <cellStyle name="20 % - Akzent2" xfId="6408" hidden="1" xr:uid="{5B781E8F-A45A-45EC-960A-8B01A7781076}"/>
    <cellStyle name="20 % - Akzent2" xfId="6829" hidden="1" xr:uid="{D6E14C4E-FDE0-4351-BA8F-1A7BE2658A88}"/>
    <cellStyle name="20 % - Akzent2" xfId="7132" hidden="1" xr:uid="{3B568DA3-A683-4C8D-97FE-015E0386ACAE}"/>
    <cellStyle name="20 % - Akzent2" xfId="7766" hidden="1" xr:uid="{8FAEF24F-1232-4AD2-BA00-B880CE05C3C5}"/>
    <cellStyle name="20 % - Akzent2" xfId="7792" hidden="1" xr:uid="{EB2F560F-73FC-43FF-972F-3F34A0342FEC}"/>
    <cellStyle name="20 % - Akzent2" xfId="7814" hidden="1" xr:uid="{ECE1EA19-86B6-4F84-BA56-05674EE56D1C}"/>
    <cellStyle name="20 % - Akzent2" xfId="7830" hidden="1" xr:uid="{6882F756-7E95-420A-AE11-C7B43F2FFDBC}"/>
    <cellStyle name="20 % - Akzent2" xfId="7841" hidden="1" xr:uid="{02E37679-B110-4D2B-85EA-3F665FA5709F}"/>
    <cellStyle name="20 % - Akzent2" xfId="7880" hidden="1" xr:uid="{08C49576-3799-4042-936F-B209C06E872E}"/>
    <cellStyle name="20 % - Akzent2" xfId="7904" hidden="1" xr:uid="{8E6CA6DD-C541-4DD8-8AD4-E7308974E25C}"/>
    <cellStyle name="20 % - Akzent2" xfId="7965" hidden="1" xr:uid="{7775D897-7E1C-46F2-8ECB-DE0F8D9C6AC1}"/>
    <cellStyle name="20 % - Akzent2" xfId="7972" hidden="1" xr:uid="{CEB50B30-DAE3-4D50-A0EB-0F64B750D529}"/>
    <cellStyle name="20 % - Akzent2" xfId="7959" hidden="1" xr:uid="{DFC61E2A-9689-4B8B-99A1-E37FB1498E7F}"/>
    <cellStyle name="20 % - Akzent2" xfId="7996" hidden="1" xr:uid="{B7C956EA-32CE-4228-BA54-B4F39AE8B90A}"/>
    <cellStyle name="20 % - Akzent2" xfId="8022" hidden="1" xr:uid="{74427946-4A6F-4459-A439-FBD195FE36D5}"/>
    <cellStyle name="20 % - Akzent2" xfId="8044" hidden="1" xr:uid="{39215671-08F7-4943-B61E-8FEC469C4728}"/>
    <cellStyle name="20 % - Akzent2" xfId="8060" hidden="1" xr:uid="{6BEC3704-2A7C-4B54-B42B-8DA22DF81D6F}"/>
    <cellStyle name="20 % - Akzent2" xfId="8071" hidden="1" xr:uid="{EC689A80-8390-4239-AFC7-3C2797525570}"/>
    <cellStyle name="20 % - Akzent2" xfId="8131" hidden="1" xr:uid="{4899642A-9C3F-49E7-BCF7-0FC6EDB2F07C}"/>
    <cellStyle name="20 % - Akzent2" xfId="8706" hidden="1" xr:uid="{4232B021-0140-47D6-A80E-49C895DEB066}"/>
    <cellStyle name="20 % - Akzent2" xfId="9049" hidden="1" xr:uid="{B56FCF5D-90B3-41B1-9A11-9640CA7E9654}"/>
    <cellStyle name="20 % - Akzent2" xfId="9087" hidden="1" xr:uid="{5D4AE653-C2C6-450D-969E-0FA87D6B6AE4}"/>
    <cellStyle name="20 % - Akzent2" xfId="9030" hidden="1" xr:uid="{BE158A86-04F2-43C7-AAD7-D30C512124C2}"/>
    <cellStyle name="20 % - Akzent2" xfId="10096" hidden="1" xr:uid="{E904F62F-B36E-442A-AAAF-C6FA78562F34}"/>
    <cellStyle name="20 % - Akzent2" xfId="10122" hidden="1" xr:uid="{3423C562-1379-4776-9E8C-CE60F5208078}"/>
    <cellStyle name="20 % - Akzent2" xfId="10144" hidden="1" xr:uid="{380BB70A-13BA-45CB-B387-AC6104318DA1}"/>
    <cellStyle name="20 % - Akzent2" xfId="10170" hidden="1" xr:uid="{1749015F-22BF-47C7-A467-9B94BA988CCF}"/>
    <cellStyle name="20 % - Akzent2" xfId="10181" hidden="1" xr:uid="{47E56B7F-DEF0-4E7B-BE59-DFA29225A6E1}"/>
    <cellStyle name="20 % - Akzent2" xfId="10072" hidden="1" xr:uid="{E6DEDA81-95B9-4D48-91EF-0DAA0E5253BD}"/>
    <cellStyle name="20 % - Akzent2" xfId="9792" hidden="1" xr:uid="{A17FDB58-4E09-46A8-96BB-344DCB4DF83A}"/>
    <cellStyle name="20 % - Akzent2" xfId="8437" hidden="1" xr:uid="{BE453D41-FC24-40F1-9453-A4505FC49553}"/>
    <cellStyle name="20 % - Akzent2" xfId="9186" hidden="1" xr:uid="{56B0DFB4-3FCF-49E2-A517-44FC9AA745C2}"/>
    <cellStyle name="20 % - Akzent2" xfId="8167" hidden="1" xr:uid="{942CE7F5-830D-4CE4-9785-FB59299B3144}"/>
    <cellStyle name="20 % - Akzent2" xfId="10304" hidden="1" xr:uid="{93FC8E8E-DE1B-4029-9C16-6A3C625F2E7B}"/>
    <cellStyle name="20 % - Akzent2" xfId="10330" hidden="1" xr:uid="{E30A20FF-C5E0-4D61-B67C-1857642637E7}"/>
    <cellStyle name="20 % - Akzent2" xfId="10352" hidden="1" xr:uid="{DEFBCA5E-5B68-49C1-AC75-BFEF00D05DE2}"/>
    <cellStyle name="20 % - Akzent2" xfId="10378" hidden="1" xr:uid="{227B9977-A5AE-4E23-BCD5-633AD3B1430A}"/>
    <cellStyle name="20 % - Akzent2" xfId="10389" hidden="1" xr:uid="{5BB2207B-3559-4EC0-A615-21967E27F391}"/>
    <cellStyle name="20 % - Akzent2" xfId="9395" hidden="1" xr:uid="{BEF4A10A-F603-4D77-BB39-F04D15432001}"/>
    <cellStyle name="20 % - Akzent2" xfId="10261" hidden="1" xr:uid="{AC91F145-6F70-4849-9D76-D0CF9A474C3A}"/>
    <cellStyle name="20 % - Akzent2" xfId="10227" hidden="1" xr:uid="{5AAFDF06-0B9D-4560-B400-D8E31DEE4C7D}"/>
    <cellStyle name="20 % - Akzent2" xfId="9377" hidden="1" xr:uid="{AB311880-27CB-4198-A10E-1882E2371748}"/>
    <cellStyle name="20 % - Akzent2" xfId="9159" hidden="1" xr:uid="{6F6B8C59-6FE2-4802-8BED-71888AB3D70C}"/>
    <cellStyle name="20 % - Akzent2" xfId="10433" hidden="1" xr:uid="{BDB8B410-DA58-42EA-88B8-7094907CDCBE}"/>
    <cellStyle name="20 % - Akzent2" xfId="10459" hidden="1" xr:uid="{CB4DD39D-D5A5-4C01-8D0F-16D91439922C}"/>
    <cellStyle name="20 % - Akzent2" xfId="10481" hidden="1" xr:uid="{C361E101-C5A8-44A7-BECD-9A3B9B1FF6F8}"/>
    <cellStyle name="20 % - Akzent2" xfId="10497" hidden="1" xr:uid="{A3585EAE-72B2-40C0-9313-E3D7C41336FE}"/>
    <cellStyle name="20 % - Akzent2" xfId="10508" hidden="1" xr:uid="{DD30E0AC-426D-4084-BB6C-583440B52B48}"/>
    <cellStyle name="20 % - Akzent2" xfId="10548" hidden="1" xr:uid="{97CF97B9-96B7-46B5-ABBE-5ABE4B4D9D9D}"/>
    <cellStyle name="20 % - Akzent2" xfId="10663" hidden="1" xr:uid="{1CDA51A2-4BA9-467F-9724-720ED35E036C}"/>
    <cellStyle name="20 % - Akzent2" xfId="10773" hidden="1" xr:uid="{46EF04BA-0E1E-43B4-BCEB-833BEDC01818}"/>
    <cellStyle name="20 % - Akzent2" xfId="10789" hidden="1" xr:uid="{0E3EE1DD-6B33-4EF4-A2F3-664B0FF7EAAF}"/>
    <cellStyle name="20 % - Akzent2" xfId="10765" hidden="1" xr:uid="{4471F69A-68E9-41B4-B764-53F025FDDEBE}"/>
    <cellStyle name="20 % - Akzent2" xfId="10956" hidden="1" xr:uid="{8253CC36-D37B-4C45-8E67-0A9CAA00BFD7}"/>
    <cellStyle name="20 % - Akzent2" xfId="10982" hidden="1" xr:uid="{E1E90CEE-F455-43CE-A664-55522071B018}"/>
    <cellStyle name="20 % - Akzent2" xfId="11004" hidden="1" xr:uid="{C77E925C-7711-4073-BB46-C1FD20016C33}"/>
    <cellStyle name="20 % - Akzent2" xfId="11020" hidden="1" xr:uid="{0A02C313-259A-470B-B90C-1331F7ED83AA}"/>
    <cellStyle name="20 % - Akzent2" xfId="11031" hidden="1" xr:uid="{30924BDF-25D7-4C1C-8F60-D17B5A391B0E}"/>
    <cellStyle name="20 % - Akzent2" xfId="11116" hidden="1" xr:uid="{A595FC64-3F91-4B6C-8B31-49F83BCD9576}"/>
    <cellStyle name="20 % - Akzent2" xfId="11489" hidden="1" xr:uid="{FA9B3844-AABA-4754-BB3A-26ECC5084C9A}"/>
    <cellStyle name="20 % - Akzent2" xfId="11673" hidden="1" xr:uid="{2F77AE07-E94B-4EAA-BC4E-782566321689}"/>
    <cellStyle name="20 % - Akzent2" xfId="11691" hidden="1" xr:uid="{2AA0BF13-8618-45DC-B97D-4247106B3D9B}"/>
    <cellStyle name="20 % - Akzent2" xfId="11660" hidden="1" xr:uid="{5C9BFE41-BA43-4D84-9BF6-AFFECA604DE2}"/>
    <cellStyle name="20 % - Akzent2" xfId="12579" hidden="1" xr:uid="{753DCFED-86E0-42CC-B594-FCE957126D2A}"/>
    <cellStyle name="20 % - Akzent2" xfId="12605" hidden="1" xr:uid="{E4C76A04-212A-4D96-8FDA-C07D292D9D14}"/>
    <cellStyle name="20 % - Akzent2" xfId="12627" hidden="1" xr:uid="{1C77F4B7-BF62-40CF-9748-D4BA62771B0C}"/>
    <cellStyle name="20 % - Akzent2" xfId="12644" hidden="1" xr:uid="{C5A35E85-9F98-43F0-88F7-0EDCE61D6141}"/>
    <cellStyle name="20 % - Akzent2" xfId="12655" hidden="1" xr:uid="{5F41C315-7224-4F9F-A104-3074F3912479}"/>
    <cellStyle name="20 % - Akzent2" xfId="11320" hidden="1" xr:uid="{F0344233-7D66-496C-A96C-E86F4FF927F0}"/>
    <cellStyle name="20 % - Akzent2" xfId="11881" hidden="1" xr:uid="{F0A99FB8-6B98-45D3-B9A5-E082BB43D980}"/>
    <cellStyle name="20 % - Akzent2" xfId="12269" hidden="1" xr:uid="{38637F02-AE7A-407A-A52B-358A8AB9995F}"/>
    <cellStyle name="20 % - Akzent2" xfId="12261" hidden="1" xr:uid="{2C2E0840-5FA0-4D97-9F47-BD773B4F8B09}"/>
    <cellStyle name="20 % - Akzent2" xfId="12277" hidden="1" xr:uid="{03849A9F-6FAE-4470-ADCF-C943BC9C4E73}"/>
    <cellStyle name="20 % - Akzent2" xfId="12781" hidden="1" xr:uid="{63D52810-AA11-485B-90DB-06F5522523E7}"/>
    <cellStyle name="20 % - Akzent2" xfId="12807" hidden="1" xr:uid="{1E59BD61-1EA2-411C-9CF9-E484AF40BF1C}"/>
    <cellStyle name="20 % - Akzent2" xfId="12829" hidden="1" xr:uid="{E85092F7-E78B-4AC9-9096-EED16265223E}"/>
    <cellStyle name="20 % - Akzent2" xfId="12851" hidden="1" xr:uid="{B2782C73-F39B-4441-8DD5-8B0C6B5F5715}"/>
    <cellStyle name="20 % - Akzent2" xfId="12862" hidden="1" xr:uid="{08A80074-06A2-4449-B2C6-AB9D9A2089C2}"/>
    <cellStyle name="20 % - Akzent2" xfId="12404" hidden="1" xr:uid="{4BB36E85-7EBC-405F-B75E-21CC872D7722}"/>
    <cellStyle name="20 % - Akzent2" xfId="11982" hidden="1" xr:uid="{3F7913CE-79C3-45FC-9E59-CCB3D447C6F6}"/>
    <cellStyle name="20 % - Akzent2" xfId="11745" hidden="1" xr:uid="{79293FF1-D8DF-46C7-82AE-F9E01700EC04}"/>
    <cellStyle name="20 % - Akzent2" xfId="11750" hidden="1" xr:uid="{582F9F03-1D0A-4A8D-B7B3-B3540A24BE5A}"/>
    <cellStyle name="20 % - Akzent2" xfId="11180" hidden="1" xr:uid="{ECF840B8-F9B5-414E-A9C9-9FAEC0289685}"/>
    <cellStyle name="20 % - Akzent2" xfId="12959" hidden="1" xr:uid="{DBE5CB24-8598-4BC6-941F-567B0C078D63}"/>
    <cellStyle name="20 % - Akzent2" xfId="12985" hidden="1" xr:uid="{DB7544F3-6CD2-425F-881B-7BD51273A392}"/>
    <cellStyle name="20 % - Akzent2" xfId="13007" hidden="1" xr:uid="{E24D3BBC-A614-4C61-ABE6-1FEC26C0D4F1}"/>
    <cellStyle name="20 % - Akzent2" xfId="13027" hidden="1" xr:uid="{73D6391F-732A-4DA6-A634-D7D39CC1175D}"/>
    <cellStyle name="20 % - Akzent2" xfId="13038" hidden="1" xr:uid="{FB2E4EB3-8FB3-4D83-938C-C090400D602C}"/>
    <cellStyle name="20 % - Akzent2" xfId="11373" hidden="1" xr:uid="{54568231-0B05-450C-BF11-0A016D1E00A3}"/>
    <cellStyle name="20 % - Akzent2" xfId="11331" hidden="1" xr:uid="{960E2E61-E450-4AD7-94E2-9BA58754D8E7}"/>
    <cellStyle name="20 % - Akzent2" xfId="12466" hidden="1" xr:uid="{8A5E7207-786D-4388-B4F0-0FED913DD280}"/>
    <cellStyle name="20 % - Akzent2" xfId="12273" hidden="1" xr:uid="{FAE520B2-AF95-4CB7-9127-5CF5F3449297}"/>
    <cellStyle name="20 % - Akzent2" xfId="12566" hidden="1" xr:uid="{434C36E5-8D2C-47ED-BFDB-D9DE756FC39A}"/>
    <cellStyle name="20 % - Akzent2" xfId="13093" hidden="1" xr:uid="{E40E98F8-03AA-4366-85C9-114694D7BBF0}"/>
    <cellStyle name="20 % - Akzent2" xfId="13119" hidden="1" xr:uid="{22AB158C-70B8-4F68-8BF5-ABEC460B1D68}"/>
    <cellStyle name="20 % - Akzent2" xfId="13141" hidden="1" xr:uid="{DE31217C-5660-464F-A062-37F6E0C29870}"/>
    <cellStyle name="20 % - Akzent2" xfId="13160" hidden="1" xr:uid="{C2896BAD-7121-4295-805A-B6058901583E}"/>
    <cellStyle name="20 % - Akzent2" xfId="13171" hidden="1" xr:uid="{28EDF6CA-19E0-4F0D-A91C-22A722550DC6}"/>
    <cellStyle name="20 % - Akzent2" xfId="11172" hidden="1" xr:uid="{EA66391F-B885-40A2-88DF-AED5D16D2C60}"/>
    <cellStyle name="20 % - Akzent2" xfId="11272" hidden="1" xr:uid="{8DE7E984-3DAE-4CD0-ACE1-65AECF13B9C3}"/>
    <cellStyle name="20 % - Akzent2" xfId="12189" hidden="1" xr:uid="{75086CC5-6600-43CB-8E13-1A3E8355FA80}"/>
    <cellStyle name="20 % - Akzent2" xfId="11203" hidden="1" xr:uid="{1A85B951-A806-47B2-991A-CFCB70BBA3C5}"/>
    <cellStyle name="20 % - Akzent2" xfId="12766" hidden="1" xr:uid="{7C5F40E9-8D82-4A4E-AB18-7E2EC23F3A47}"/>
    <cellStyle name="20 % - Akzent2" xfId="13218" hidden="1" xr:uid="{53FCDD0D-6A86-42B6-BB0F-AD2F74A6AA05}"/>
    <cellStyle name="20 % - Akzent2" xfId="13244" hidden="1" xr:uid="{C3D3B74A-26D5-41D6-9BA6-7D1600209C15}"/>
    <cellStyle name="20 % - Akzent2" xfId="13266" hidden="1" xr:uid="{E4466862-61CB-41FA-A7B2-A46E631623CE}"/>
    <cellStyle name="20 % - Akzent2" xfId="13286" hidden="1" xr:uid="{822446E5-08FD-4E0C-BF48-CFF08B638C29}"/>
    <cellStyle name="20 % - Akzent2" xfId="13297" hidden="1" xr:uid="{9074381B-A602-49F0-AF0F-CB57347E5514}"/>
    <cellStyle name="20 % - Akzent2" xfId="11174" hidden="1" xr:uid="{BF4AFABB-B5A9-4361-AFF3-DF671DF20C54}"/>
    <cellStyle name="20 % - Akzent2" xfId="11290" hidden="1" xr:uid="{565258C2-0820-40EF-8CDD-944180844807}"/>
    <cellStyle name="20 % - Akzent2" xfId="11934" hidden="1" xr:uid="{AAEF9D29-8D2D-4949-A65F-2D01D735366C}"/>
    <cellStyle name="20 % - Akzent2" xfId="12364" hidden="1" xr:uid="{B3CB4972-B142-4EEC-A030-E4FDA4024946}"/>
    <cellStyle name="20 % - Akzent2" xfId="12946" hidden="1" xr:uid="{5DBF471B-5BD1-4AA4-AE62-CE77A039E046}"/>
    <cellStyle name="20 % - Akzent2" xfId="13343" hidden="1" xr:uid="{12382623-B161-4846-B9DB-7A1A91DD3D15}"/>
    <cellStyle name="20 % - Akzent2" xfId="13369" hidden="1" xr:uid="{7B932E1E-E3A3-4F17-9FE4-BBE7A8F85EB7}"/>
    <cellStyle name="20 % - Akzent2" xfId="13391" hidden="1" xr:uid="{E2AA9CD4-E36B-417D-9F04-2C51F5373970}"/>
    <cellStyle name="20 % - Akzent2" xfId="13417" hidden="1" xr:uid="{7935A024-0387-4651-84BC-2CEC5C44EC1F}"/>
    <cellStyle name="20 % - Akzent2" xfId="13428" hidden="1" xr:uid="{AFF20A53-A7DB-42ED-AA29-29167273D4FD}"/>
    <cellStyle name="20 % - Akzent2" xfId="13556" hidden="1" xr:uid="{E835FDCF-C670-42A2-AFF6-5C1A6AE9BDA0}"/>
    <cellStyle name="20 % - Akzent2" xfId="13775" hidden="1" xr:uid="{225AF8A2-06CE-41C8-811C-780C6E348941}"/>
    <cellStyle name="20 % - Akzent2" xfId="13855" hidden="1" xr:uid="{E2D40733-C663-4DD4-A481-22C64141F8E4}"/>
    <cellStyle name="20 % - Akzent2" xfId="13864" hidden="1" xr:uid="{9EE3380F-20DC-42EC-925D-0CFAE992139C}"/>
    <cellStyle name="20 % - Akzent2" xfId="13848" hidden="1" xr:uid="{AC55DDD7-F4A9-46CF-A2B5-D58A4C5323B0}"/>
    <cellStyle name="20 % - Akzent2" xfId="14801" hidden="1" xr:uid="{AACC3A3A-C0A1-45ED-AE38-DD86949BC31C}"/>
    <cellStyle name="20 % - Akzent2" xfId="14827" hidden="1" xr:uid="{B5AB735C-D42F-4C59-8AA1-80381262242E}"/>
    <cellStyle name="20 % - Akzent2" xfId="14849" hidden="1" xr:uid="{9AA00566-4123-42F8-BDFB-D44983C21CC9}"/>
    <cellStyle name="20 % - Akzent2" xfId="14866" hidden="1" xr:uid="{61205677-5A06-47AC-8153-5CCBB98A1CDE}"/>
    <cellStyle name="20 % - Akzent2" xfId="14877" hidden="1" xr:uid="{FD23EC00-04BC-41AA-98F9-943B6CA67633}"/>
    <cellStyle name="20 % - Akzent2" xfId="14918" hidden="1" xr:uid="{C694C504-9A4F-4B9E-86DE-BD5DE16CC921}"/>
    <cellStyle name="20 % - Akzent2" xfId="14942" hidden="1" xr:uid="{97200255-2486-4983-8933-F4940BCE5236}"/>
    <cellStyle name="20 % - Akzent2" xfId="15003" hidden="1" xr:uid="{11346689-A96D-4009-8A6C-E3C3E8FC8309}"/>
    <cellStyle name="20 % - Akzent2" xfId="15010" hidden="1" xr:uid="{830BF0C1-AB45-479B-A0B9-0AA850D08E08}"/>
    <cellStyle name="20 % - Akzent2" xfId="14997" hidden="1" xr:uid="{DC22C701-76A4-46E9-BF48-17CDDE3D21D8}"/>
    <cellStyle name="20 % - Akzent2" xfId="15034" hidden="1" xr:uid="{17F4AD75-03A6-4E5D-BFCB-39712417F0E1}"/>
    <cellStyle name="20 % - Akzent2" xfId="15060" hidden="1" xr:uid="{B08D375B-A187-4523-B8EE-1AAD4CA6133C}"/>
    <cellStyle name="20 % - Akzent2" xfId="15082" hidden="1" xr:uid="{E96F05F9-5738-4C24-850F-31D56E2501E4}"/>
    <cellStyle name="20 % - Akzent2" xfId="15098" hidden="1" xr:uid="{2EBCB082-E046-465C-938A-8D700002FD2B}"/>
    <cellStyle name="20 % - Akzent2" xfId="15109" hidden="1" xr:uid="{630E88DB-3BBE-4BA9-9EE3-64AF2D10D732}"/>
    <cellStyle name="20 % - Akzent2" xfId="15193" hidden="1" xr:uid="{AEB537AD-2953-4482-AF85-52F3D422C6DE}"/>
    <cellStyle name="20 % - Akzent2" xfId="15765" hidden="1" xr:uid="{00ACE226-8CA6-42C7-8AF2-69E83A9AF7B7}"/>
    <cellStyle name="20 % - Akzent2" xfId="15970" hidden="1" xr:uid="{07529739-9C15-44A1-8A10-48D528FCF80F}"/>
    <cellStyle name="20 % - Akzent2" xfId="15991" hidden="1" xr:uid="{2C936A81-1B72-4ACA-9C35-0280EA67F2F0}"/>
    <cellStyle name="20 % - Akzent2" xfId="15955" hidden="1" xr:uid="{8133E4B5-8F00-49D5-AE51-92621AFC48D4}"/>
    <cellStyle name="20 % - Akzent2" xfId="17282" hidden="1" xr:uid="{5963E8FB-E529-4FB1-9490-EC7B8BD84D27}"/>
    <cellStyle name="20 % - Akzent2" xfId="17308" hidden="1" xr:uid="{41C78E9E-E310-4931-AD6F-2EB0497A09C4}"/>
    <cellStyle name="20 % - Akzent2" xfId="17330" hidden="1" xr:uid="{4050917F-A483-4A8E-B282-4E284513388A}"/>
    <cellStyle name="20 % - Akzent2" xfId="17349" hidden="1" xr:uid="{DB169053-5E6F-4BEE-86AA-ED35AA7668E1}"/>
    <cellStyle name="20 % - Akzent2" xfId="17360" hidden="1" xr:uid="{05F5784D-3712-453E-9C2A-DA32377E44D5}"/>
    <cellStyle name="20 % - Akzent2" xfId="15837" hidden="1" xr:uid="{1A0724F6-2930-4C89-B4A5-8B8D4949DA92}"/>
    <cellStyle name="20 % - Akzent2" xfId="17027" hidden="1" xr:uid="{499AD65A-6B8A-4FAB-A960-6A6A16362453}"/>
    <cellStyle name="20 % - Akzent2" xfId="16177" hidden="1" xr:uid="{713AB60F-2503-434C-9E4C-93C2D5A436F7}"/>
    <cellStyle name="20 % - Akzent2" xfId="16762" hidden="1" xr:uid="{005C893D-3794-4947-A93A-916F352235E0}"/>
    <cellStyle name="20 % - Akzent2" xfId="16181" hidden="1" xr:uid="{989FC549-C575-4198-B17A-E3F091015370}"/>
    <cellStyle name="20 % - Akzent2" xfId="17438" hidden="1" xr:uid="{1050464E-0652-4A96-B7F1-BB1C32E87D1F}"/>
    <cellStyle name="20 % - Akzent2" xfId="17464" hidden="1" xr:uid="{B3F8925C-086C-4526-82CD-4CAE20B67B3A}"/>
    <cellStyle name="20 % - Akzent2" xfId="17486" hidden="1" xr:uid="{1AF1BE89-C9FF-4182-B6F7-4E072AE672AD}"/>
    <cellStyle name="20 % - Akzent2" xfId="17512" hidden="1" xr:uid="{0CF5F314-F66B-465C-AC20-75291C4A3210}"/>
    <cellStyle name="20 % - Akzent2" xfId="17523" hidden="1" xr:uid="{B7E0087E-04F9-432E-B1DC-DF5BA1013201}"/>
    <cellStyle name="20 % - Akzent2" xfId="15953" hidden="1" xr:uid="{E4CA239A-3059-43F0-83BB-D4C26439FBDC}"/>
    <cellStyle name="20 % - Akzent2" xfId="16498" hidden="1" xr:uid="{7AC5FCBB-C168-407F-A93E-A394F35F956D}"/>
    <cellStyle name="20 % - Akzent2" xfId="15729" hidden="1" xr:uid="{952452B4-31D9-4165-B86C-39EE3BD8994B}"/>
    <cellStyle name="20 % - Akzent2" xfId="15455" hidden="1" xr:uid="{BF9B021A-42D8-4203-99CC-B6A774C9D3E6}"/>
    <cellStyle name="20 % - Akzent2" xfId="15616" hidden="1" xr:uid="{3264ADBB-CE04-4D49-83F8-15D8E12260D4}"/>
    <cellStyle name="20 % - Akzent2" xfId="17582" hidden="1" xr:uid="{7D6A4AD5-27A5-4404-945A-EEAC6729FD4C}"/>
    <cellStyle name="20 % - Akzent2" xfId="17608" hidden="1" xr:uid="{B8EB7AE5-2243-459F-90DC-7C12CFECA93F}"/>
    <cellStyle name="20 % - Akzent2" xfId="17630" hidden="1" xr:uid="{3A31E29B-31E0-4AD4-9400-E548C588E431}"/>
    <cellStyle name="20 % - Akzent2" xfId="17656" hidden="1" xr:uid="{3F3803C8-F04C-4688-AE08-61BCE7755AD1}"/>
    <cellStyle name="20 % - Akzent2" xfId="17667" hidden="1" xr:uid="{B5AA0DB0-8EED-44BB-9A49-46F1F305F9DA}"/>
    <cellStyle name="20 % - Akzent2" xfId="13594" hidden="1" xr:uid="{8021B37D-2F7D-4C06-B7B4-006C6E4D87EE}"/>
    <cellStyle name="20 % - Akzent2" xfId="14034" hidden="1" xr:uid="{E42F2948-926D-4D06-A3E9-D90608EB300F}"/>
    <cellStyle name="20 % - Akzent2" xfId="14331" hidden="1" xr:uid="{22D54134-7471-440F-BBD7-39B8C746E1F5}"/>
    <cellStyle name="20 % - Akzent2" xfId="14322" hidden="1" xr:uid="{B4A68A36-901F-405F-98DB-00420152EB37}"/>
    <cellStyle name="20 % - Akzent2" xfId="14345" hidden="1" xr:uid="{01EDB8A9-A8D0-4E65-A87E-C9673FFCF281}"/>
    <cellStyle name="20 % - Akzent2" xfId="17722" hidden="1" xr:uid="{29B9CFC9-6C43-4C91-B5FC-C1A2A24C181D}"/>
    <cellStyle name="20 % - Akzent2" xfId="17748" hidden="1" xr:uid="{6389E9BC-641F-4FFC-AF6A-737154D977EB}"/>
    <cellStyle name="20 % - Akzent2" xfId="17770" hidden="1" xr:uid="{265CB498-2620-4700-9B06-D5BAF1449ED8}"/>
    <cellStyle name="20 % - Akzent2" xfId="17796" hidden="1" xr:uid="{C5889F79-01F2-4AE3-9E64-7DC18A0B5937}"/>
    <cellStyle name="20 % - Akzent2" xfId="17807" hidden="1" xr:uid="{1FE514FB-A026-465C-A0C7-B64ACAAE2839}"/>
    <cellStyle name="20 % - Akzent2" xfId="17858" hidden="1" xr:uid="{1B26101B-57EE-498F-A279-8F4FF9AE3CB9}"/>
    <cellStyle name="20 % - Akzent2" xfId="18376" hidden="1" xr:uid="{97E3BD91-4A4D-4E1B-8895-3B9EBB01FE18}"/>
    <cellStyle name="20 % - Akzent2" xfId="18719" hidden="1" xr:uid="{082A851E-4681-4B5F-861D-3D4F81FC9CF3}"/>
    <cellStyle name="20 % - Akzent2" xfId="18757" hidden="1" xr:uid="{99B31833-7D4B-40C8-A87D-8D179401E6CC}"/>
    <cellStyle name="20 % - Akzent2" xfId="18700" hidden="1" xr:uid="{067288D2-02A4-4F4D-AF17-D9EE97322F11}"/>
    <cellStyle name="20 % - Akzent2" xfId="18982" hidden="1" xr:uid="{27D809DC-C074-4E6C-9094-D82F0D9F4BF6}"/>
    <cellStyle name="20 % - Akzent2" xfId="19008" hidden="1" xr:uid="{E17E4703-25C5-465A-AB98-E707A8538E9F}"/>
    <cellStyle name="20 % - Akzent2" xfId="19030" hidden="1" xr:uid="{0D2BB6EB-6176-441C-ABFE-6CDF8DD62200}"/>
    <cellStyle name="20 % - Akzent2" xfId="19056" hidden="1" xr:uid="{AF6DA1C2-4E48-4F6B-95AE-7D02909C09F9}"/>
    <cellStyle name="20 % - Akzent2" xfId="19067" hidden="1" xr:uid="{2B1FAB91-D404-4F9B-A1A4-9C86A716DCBF}"/>
    <cellStyle name="20 % - Akzent2 2" xfId="549" xr:uid="{0BB03ECD-CAFC-4462-B5BE-C90E044CE06A}"/>
    <cellStyle name="20 % - Akzent2 3" xfId="418" xr:uid="{E21F71ED-5110-45FE-9648-F0FC0B7935F0}"/>
    <cellStyle name="20 % - Akzent3" xfId="231" hidden="1" xr:uid="{80523BD8-8516-41AC-BEEC-46B202FEEC7F}"/>
    <cellStyle name="20 % - Akzent3" xfId="1128" hidden="1" xr:uid="{EC6D4FBE-519E-4DA6-9DB9-DB9D66E6044E}"/>
    <cellStyle name="20 % - Akzent3" xfId="1197" hidden="1" xr:uid="{F68CFD5B-ED4F-4E16-BAFF-951D323238DB}"/>
    <cellStyle name="20 % - Akzent3" xfId="1284" hidden="1" xr:uid="{7B572958-35CE-4482-822C-5D07CA9D4511}"/>
    <cellStyle name="20 % - Akzent3" xfId="1521" hidden="1" xr:uid="{DAB62F3C-A8D8-43FC-9AC2-A7876161F236}"/>
    <cellStyle name="20 % - Akzent3" xfId="3353" hidden="1" xr:uid="{C3DEBF8A-DC89-4704-825F-4133568C1700}"/>
    <cellStyle name="20 % - Akzent3" xfId="3377" hidden="1" xr:uid="{CA919BAB-75ED-46ED-B6C1-3EE7D19188AC}"/>
    <cellStyle name="20 % - Akzent3" xfId="3401" hidden="1" xr:uid="{0D2C8F05-DE53-4BF5-B89B-361B92A38847}"/>
    <cellStyle name="20 % - Akzent3" xfId="3459" hidden="1" xr:uid="{F1FF4F06-9EDC-4FD5-B26A-E3C9CFE2EFEE}"/>
    <cellStyle name="20 % - Akzent3" xfId="3431" hidden="1" xr:uid="{594C38FD-64D6-447E-A1D4-E517900FC29C}"/>
    <cellStyle name="20 % - Akzent3" xfId="3483" hidden="1" xr:uid="{7A6B57A2-AA5D-4B39-8B8C-D295648CF840}"/>
    <cellStyle name="20 % - Akzent3" xfId="3508" hidden="1" xr:uid="{E2C9C3A1-8266-4ECB-AA52-73046C9C428A}"/>
    <cellStyle name="20 % - Akzent3" xfId="3526" hidden="1" xr:uid="{99AEF69F-C22B-4BE2-AE89-9F1142579DEC}"/>
    <cellStyle name="20 % - Akzent3" xfId="3536" hidden="1" xr:uid="{38FD72F7-2818-406B-AFE4-D3D62989B566}"/>
    <cellStyle name="20 % - Akzent3" xfId="3578" hidden="1" xr:uid="{FC828B59-82DB-479E-BBA5-0312B74C3A02}"/>
    <cellStyle name="20 % - Akzent3" xfId="3599" hidden="1" xr:uid="{2464862D-331A-46FF-BE79-A81D475BCA24}"/>
    <cellStyle name="20 % - Akzent3" xfId="3623" hidden="1" xr:uid="{071B48E4-16D3-4A12-8A4C-66186A871F94}"/>
    <cellStyle name="20 % - Akzent3" xfId="3647" hidden="1" xr:uid="{F16CFB87-5938-46E2-91E6-394A25B9D793}"/>
    <cellStyle name="20 % - Akzent3" xfId="3691" hidden="1" xr:uid="{37D78B5E-34CB-4310-9483-9311A5266288}"/>
    <cellStyle name="20 % - Akzent3" xfId="3667" hidden="1" xr:uid="{4AD46F8F-D938-4459-92ED-B7220C7EB17F}"/>
    <cellStyle name="20 % - Akzent3" xfId="3764" hidden="1" xr:uid="{E2966EE0-D787-4882-A842-9CB7466AEB89}"/>
    <cellStyle name="20 % - Akzent3" xfId="4337" hidden="1" xr:uid="{B31783BD-807F-4CFF-B20C-B158CC2932AD}"/>
    <cellStyle name="20 % - Akzent3" xfId="4381" hidden="1" xr:uid="{3CB4AD62-19F9-4237-A947-82E3DEE80F20}"/>
    <cellStyle name="20 % - Akzent3" xfId="4435" hidden="1" xr:uid="{BD448278-8EDF-4690-BF6D-F853B9113C40}"/>
    <cellStyle name="20 % - Akzent3" xfId="4572" hidden="1" xr:uid="{2D8AB83F-9FE5-4232-8728-FA084E952233}"/>
    <cellStyle name="20 % - Akzent3" xfId="5853" hidden="1" xr:uid="{DA0D02A2-0F07-4C71-95A7-1B9377043246}"/>
    <cellStyle name="20 % - Akzent3" xfId="5877" hidden="1" xr:uid="{1202B192-78CC-4F50-B174-162E53AB55F4}"/>
    <cellStyle name="20 % - Akzent3" xfId="5901" hidden="1" xr:uid="{A93C0030-4003-4293-AF15-5D833F02DAC0}"/>
    <cellStyle name="20 % - Akzent3" xfId="5949" hidden="1" xr:uid="{C78A1143-BB63-4153-9BB4-EE4DC3C5EB66}"/>
    <cellStyle name="20 % - Akzent3" xfId="5924" hidden="1" xr:uid="{DB137C7E-4B61-4D42-B804-9417E8CA18A2}"/>
    <cellStyle name="20 % - Akzent3" xfId="4168" hidden="1" xr:uid="{C46B4B16-21EA-4007-8F6D-D5F9FB7CDE8B}"/>
    <cellStyle name="20 % - Akzent3" xfId="5592" hidden="1" xr:uid="{7D6A7734-9E03-4FC4-8705-CEBA9A65FB20}"/>
    <cellStyle name="20 % - Akzent3" xfId="5555" hidden="1" xr:uid="{7F76BBC0-9FAD-4470-A2EF-F865BD689182}"/>
    <cellStyle name="20 % - Akzent3" xfId="5492" hidden="1" xr:uid="{080BAB9C-8BC4-4059-836A-3575CE295788}"/>
    <cellStyle name="20 % - Akzent3" xfId="4726" hidden="1" xr:uid="{91C3B0C1-4947-426A-BC5D-B6C2CD04BE3E}"/>
    <cellStyle name="20 % - Akzent3" xfId="6009" hidden="1" xr:uid="{31EA6298-6EFA-403F-9862-8E76726FD63B}"/>
    <cellStyle name="20 % - Akzent3" xfId="6033" hidden="1" xr:uid="{F2667A44-BE95-4478-9393-96A7FF92AFA9}"/>
    <cellStyle name="20 % - Akzent3" xfId="6057" hidden="1" xr:uid="{B4444635-D5D9-4B24-B957-1D373F485AAB}"/>
    <cellStyle name="20 % - Akzent3" xfId="6115" hidden="1" xr:uid="{08A84A43-FC75-434A-A25B-C5F44171ABFA}"/>
    <cellStyle name="20 % - Akzent3" xfId="6087" hidden="1" xr:uid="{D6DCBF8F-4051-49E0-A4A4-1B464E8A2E16}"/>
    <cellStyle name="20 % - Akzent3" xfId="4041" hidden="1" xr:uid="{2BD320BE-83CB-4D02-B77D-DBCD6320D0EB}"/>
    <cellStyle name="20 % - Akzent3" xfId="5069" hidden="1" xr:uid="{6782C89F-1FFF-4C75-83A8-E086202276F5}"/>
    <cellStyle name="20 % - Akzent3" xfId="4595" hidden="1" xr:uid="{E281EB9C-8BDB-4999-8D6D-6DB7EB89B8D5}"/>
    <cellStyle name="20 % - Akzent3" xfId="4664" hidden="1" xr:uid="{2477ED8D-DC15-4B28-821E-995E847E4376}"/>
    <cellStyle name="20 % - Akzent3" xfId="3912" hidden="1" xr:uid="{05C3DA3C-62D1-494A-80AB-AA10130F795C}"/>
    <cellStyle name="20 % - Akzent3" xfId="6153" hidden="1" xr:uid="{43D9B67A-8591-4B1C-991C-42751A22399E}"/>
    <cellStyle name="20 % - Akzent3" xfId="6177" hidden="1" xr:uid="{B2730119-7269-458B-A5EC-FD6946164198}"/>
    <cellStyle name="20 % - Akzent3" xfId="6201" hidden="1" xr:uid="{0AD78457-65E8-4E2F-B23F-2C8FBEC13538}"/>
    <cellStyle name="20 % - Akzent3" xfId="6259" hidden="1" xr:uid="{727876A2-CD2E-4CD9-B729-3BC4BAA7A922}"/>
    <cellStyle name="20 % - Akzent3" xfId="6231" hidden="1" xr:uid="{7265E62B-9567-4752-86AD-755E1EDEA7F8}"/>
    <cellStyle name="20 % - Akzent3" xfId="6353" hidden="1" xr:uid="{84BF7156-4C91-446F-8BB2-80104D925E02}"/>
    <cellStyle name="20 % - Akzent3" xfId="6740" hidden="1" xr:uid="{268FE7AB-7AB9-4AD8-BBDE-C815B2021D08}"/>
    <cellStyle name="20 % - Akzent3" xfId="6796" hidden="1" xr:uid="{1DDBEA2A-C14D-4ED5-8772-C123942A24F0}"/>
    <cellStyle name="20 % - Akzent3" xfId="6863" hidden="1" xr:uid="{C1AC301B-0655-492B-AD72-8869E8152BBC}"/>
    <cellStyle name="20 % - Akzent3" xfId="7050" hidden="1" xr:uid="{662FCD58-AAE3-4F94-9C5C-85CCFE7501A0}"/>
    <cellStyle name="20 % - Akzent3" xfId="7399" hidden="1" xr:uid="{8AD87E90-360D-4602-B316-F4D2E913A0DF}"/>
    <cellStyle name="20 % - Akzent3" xfId="7423" hidden="1" xr:uid="{27B60EAE-FC03-4227-877E-949872EB6542}"/>
    <cellStyle name="20 % - Akzent3" xfId="7447" hidden="1" xr:uid="{7D331FA4-17A7-4D1E-9DDC-FB17EF4AE14B}"/>
    <cellStyle name="20 % - Akzent3" xfId="7505" hidden="1" xr:uid="{FCD0A154-2D3D-476E-8B03-3662D3AB9CDD}"/>
    <cellStyle name="20 % - Akzent3" xfId="7477" hidden="1" xr:uid="{DEE1443E-99D9-4BCF-97C1-54DBC4526B55}"/>
    <cellStyle name="20 % - Akzent3" xfId="7529" hidden="1" xr:uid="{D96DCC7E-60AA-4C50-804D-8F58CC166E2B}"/>
    <cellStyle name="20 % - Akzent3" xfId="7554" hidden="1" xr:uid="{F66A2567-9453-42FC-A987-4A8B6F5E43B6}"/>
    <cellStyle name="20 % - Akzent3" xfId="7572" hidden="1" xr:uid="{3F2F3A81-EEEE-4278-9680-BB955C5DEE7A}"/>
    <cellStyle name="20 % - Akzent3" xfId="7582" hidden="1" xr:uid="{B241D98E-C08D-4B5F-BC2E-C4ACEA6F2C54}"/>
    <cellStyle name="20 % - Akzent3" xfId="7624" hidden="1" xr:uid="{49800090-5637-4B09-A7C6-931B3E7CD324}"/>
    <cellStyle name="20 % - Akzent3" xfId="7645" hidden="1" xr:uid="{F5853329-0AC9-482F-A86C-37EADDE1902F}"/>
    <cellStyle name="20 % - Akzent3" xfId="7669" hidden="1" xr:uid="{7EDF7D37-D546-4483-8E7D-DD550C01EDE6}"/>
    <cellStyle name="20 % - Akzent3" xfId="7693" hidden="1" xr:uid="{12B40A78-B38C-4E33-9736-00385CBC2AE3}"/>
    <cellStyle name="20 % - Akzent3" xfId="7737" hidden="1" xr:uid="{1906EE24-E789-46D6-81FB-36C8478ADD9E}"/>
    <cellStyle name="20 % - Akzent3" xfId="7713" hidden="1" xr:uid="{16AF93D5-888C-475F-A97A-77B63166CB6D}"/>
    <cellStyle name="20 % - Akzent3" xfId="7364" hidden="1" xr:uid="{8D62CCB5-6C3E-4929-8834-6F348F8B5889}"/>
    <cellStyle name="20 % - Akzent3" xfId="7337" hidden="1" xr:uid="{4381C4DF-DFA1-4FB7-B1A6-28028AD47217}"/>
    <cellStyle name="20 % - Akzent3" xfId="6411" hidden="1" xr:uid="{876711B4-2A5F-42D2-BB8A-35BEE9F9885F}"/>
    <cellStyle name="20 % - Akzent3" xfId="7135" hidden="1" xr:uid="{548E7B4B-CD8A-4D47-B081-457C52D71359}"/>
    <cellStyle name="20 % - Akzent3" xfId="7086" hidden="1" xr:uid="{7F5DAB73-8956-4844-BC0C-D0F4702B4F1D}"/>
    <cellStyle name="20 % - Akzent3" xfId="7769" hidden="1" xr:uid="{1DE763AE-C39C-41B3-A78B-BA5E14E679EA}"/>
    <cellStyle name="20 % - Akzent3" xfId="7793" hidden="1" xr:uid="{CEBB44EA-8393-4F1D-AB45-CC11376C1676}"/>
    <cellStyle name="20 % - Akzent3" xfId="7817" hidden="1" xr:uid="{14DBCDDA-0ABB-4CD3-9BB5-BD1D3DD10BC3}"/>
    <cellStyle name="20 % - Akzent3" xfId="7861" hidden="1" xr:uid="{44B80281-45C8-468B-9123-A02567BD5FD3}"/>
    <cellStyle name="20 % - Akzent3" xfId="7837" hidden="1" xr:uid="{B4F27CAF-FCC8-468A-8D63-89A05CD2315E}"/>
    <cellStyle name="20 % - Akzent3" xfId="7883" hidden="1" xr:uid="{B3948160-0E91-4F97-A781-5FAAE22420E9}"/>
    <cellStyle name="20 % - Akzent3" xfId="7908" hidden="1" xr:uid="{CFF837C8-E738-4046-B5A9-249ECB4561F9}"/>
    <cellStyle name="20 % - Akzent3" xfId="7926" hidden="1" xr:uid="{41F387C2-00E9-4575-8DA6-AD2FC541AF91}"/>
    <cellStyle name="20 % - Akzent3" xfId="7936" hidden="1" xr:uid="{DC9E60C8-792A-4557-8F44-7C896C2C1679}"/>
    <cellStyle name="20 % - Akzent3" xfId="7978" hidden="1" xr:uid="{F7C4CE43-579D-4A9F-AAA6-D0A14893499B}"/>
    <cellStyle name="20 % - Akzent3" xfId="7999" hidden="1" xr:uid="{F2804DF7-F483-4DF6-BE20-211EA1153584}"/>
    <cellStyle name="20 % - Akzent3" xfId="8023" hidden="1" xr:uid="{EF0AD5A2-B0AB-4AA1-A362-1106800DB3BD}"/>
    <cellStyle name="20 % - Akzent3" xfId="8047" hidden="1" xr:uid="{C26C82E5-FC03-4C59-9F5E-D93DE750EC81}"/>
    <cellStyle name="20 % - Akzent3" xfId="8091" hidden="1" xr:uid="{FECC4AE9-497B-48AF-BA9F-B95FAF7FB68A}"/>
    <cellStyle name="20 % - Akzent3" xfId="8067" hidden="1" xr:uid="{98C5CE79-A415-4C16-8927-EE118B6B23A8}"/>
    <cellStyle name="20 % - Akzent3" xfId="8134" hidden="1" xr:uid="{54C26F96-0DD5-4AD3-82BF-7821F598266D}"/>
    <cellStyle name="20 % - Akzent3" xfId="8710" hidden="1" xr:uid="{0BC51720-D282-4ADD-8160-E60B1F0410CF}"/>
    <cellStyle name="20 % - Akzent3" xfId="8779" hidden="1" xr:uid="{F90D47C4-D982-49A2-A6D0-913D3FC82E98}"/>
    <cellStyle name="20 % - Akzent3" xfId="8866" hidden="1" xr:uid="{DC447AF8-4B54-42E3-851F-DCFADD0406E1}"/>
    <cellStyle name="20 % - Akzent3" xfId="9103" hidden="1" xr:uid="{475DED5D-EF67-4D5E-950B-5C0A1A5DB375}"/>
    <cellStyle name="20 % - Akzent3" xfId="10099" hidden="1" xr:uid="{6B73C774-1512-420D-85CE-9BDF07CCFD97}"/>
    <cellStyle name="20 % - Akzent3" xfId="10123" hidden="1" xr:uid="{3753F0C5-F68D-4B94-B71D-FDA4B643D872}"/>
    <cellStyle name="20 % - Akzent3" xfId="10147" hidden="1" xr:uid="{0022EEA6-3B47-4773-8934-B321CBA1DA34}"/>
    <cellStyle name="20 % - Akzent3" xfId="10205" hidden="1" xr:uid="{7D045CC3-B675-4EFB-B926-810D0632D5D2}"/>
    <cellStyle name="20 % - Akzent3" xfId="10177" hidden="1" xr:uid="{E3350873-36C8-45A4-96C0-A4315575FF6F}"/>
    <cellStyle name="20 % - Akzent3" xfId="10069" hidden="1" xr:uid="{689DCC5D-443C-4316-8333-9512E5475E47}"/>
    <cellStyle name="20 % - Akzent3" xfId="9788" hidden="1" xr:uid="{DA7AFCB8-CD9A-4572-83CE-9D07DDFB9C6B}"/>
    <cellStyle name="20 % - Akzent3" xfId="9737" hidden="1" xr:uid="{F220C004-4B74-4EA0-8CD1-A88FE95B0278}"/>
    <cellStyle name="20 % - Akzent3" xfId="9678" hidden="1" xr:uid="{5A4C9D19-D399-459B-913B-BA9E42114A89}"/>
    <cellStyle name="20 % - Akzent3" xfId="8161" hidden="1" xr:uid="{0A970626-EC1C-4927-9FA8-A0A9D7B7615F}"/>
    <cellStyle name="20 % - Akzent3" xfId="10307" hidden="1" xr:uid="{9E18E97A-3969-439A-BDC7-9ACDB26C5FF1}"/>
    <cellStyle name="20 % - Akzent3" xfId="10331" hidden="1" xr:uid="{472F2EAA-339D-48B0-8D1E-96080165D141}"/>
    <cellStyle name="20 % - Akzent3" xfId="10355" hidden="1" xr:uid="{46EC1B7F-4FDB-4231-8E65-676D77FD87AA}"/>
    <cellStyle name="20 % - Akzent3" xfId="10413" hidden="1" xr:uid="{D198BF07-33C7-4483-95BF-12F8A9079CEC}"/>
    <cellStyle name="20 % - Akzent3" xfId="10385" hidden="1" xr:uid="{F592C661-458D-4A72-9A5F-32927CA18484}"/>
    <cellStyle name="20 % - Akzent3" xfId="10050" hidden="1" xr:uid="{D34ED70E-3E73-4B78-8503-ECE7C9571033}"/>
    <cellStyle name="20 % - Akzent3" xfId="10258" hidden="1" xr:uid="{DBFA16FE-B061-43C1-80CE-BD724C389902}"/>
    <cellStyle name="20 % - Akzent3" xfId="10244" hidden="1" xr:uid="{A63F390F-C692-4DEB-ACDF-0491294298C6}"/>
    <cellStyle name="20 % - Akzent3" xfId="10238" hidden="1" xr:uid="{89F42821-91F6-4F9E-BEDE-B777BDE20749}"/>
    <cellStyle name="20 % - Akzent3" xfId="9964" hidden="1" xr:uid="{15AA2E12-E984-4744-976D-C39FD72DEB56}"/>
    <cellStyle name="20 % - Akzent3" xfId="10436" hidden="1" xr:uid="{FF66959C-58E4-456E-841D-28CC8186A0EB}"/>
    <cellStyle name="20 % - Akzent3" xfId="10460" hidden="1" xr:uid="{3A175260-28E1-4065-967B-C6FD441B226D}"/>
    <cellStyle name="20 % - Akzent3" xfId="10484" hidden="1" xr:uid="{24C7113F-A4FE-40A9-ABDC-61CB462C0B49}"/>
    <cellStyle name="20 % - Akzent3" xfId="10528" hidden="1" xr:uid="{D28E0709-010B-4F45-BDEE-2506BC440DDD}"/>
    <cellStyle name="20 % - Akzent3" xfId="10504" hidden="1" xr:uid="{482C3EDC-5694-426C-9BE9-1FFBC8E5AB4A}"/>
    <cellStyle name="20 % - Akzent3" xfId="10551" hidden="1" xr:uid="{F8116AB0-5512-4D91-843F-362365E34C9C}"/>
    <cellStyle name="20 % - Akzent3" xfId="10667" hidden="1" xr:uid="{78AEFFF3-A538-4139-88B4-9AD53B5E7E0E}"/>
    <cellStyle name="20 % - Akzent3" xfId="10693" hidden="1" xr:uid="{AA9B71D9-6FC2-4501-9C5D-E2CE3CEE8A71}"/>
    <cellStyle name="20 % - Akzent3" xfId="10715" hidden="1" xr:uid="{63127BF3-C404-47CC-8047-7310495060E7}"/>
    <cellStyle name="20 % - Akzent3" xfId="10797" hidden="1" xr:uid="{F461A84C-7EAA-4CD6-8BEC-5D19D94C9FB6}"/>
    <cellStyle name="20 % - Akzent3" xfId="10959" hidden="1" xr:uid="{FB88EC5E-C869-4391-AB75-18B1ED236758}"/>
    <cellStyle name="20 % - Akzent3" xfId="10983" hidden="1" xr:uid="{063BF600-F7C4-4DC1-B68B-6562056E0E96}"/>
    <cellStyle name="20 % - Akzent3" xfId="11007" hidden="1" xr:uid="{6238E4E7-1818-472C-B63F-073D399236BA}"/>
    <cellStyle name="20 % - Akzent3" xfId="11051" hidden="1" xr:uid="{A976354E-C4B7-4AD6-B40C-59C697BB8341}"/>
    <cellStyle name="20 % - Akzent3" xfId="11027" hidden="1" xr:uid="{EEAF60C7-32BC-4258-9C02-EAE6B8C56D3D}"/>
    <cellStyle name="20 % - Akzent3" xfId="11119" hidden="1" xr:uid="{7517DCE4-9F6F-403F-991B-15B9C980C033}"/>
    <cellStyle name="20 % - Akzent3" xfId="11493" hidden="1" xr:uid="{EB62133D-13A5-4624-BEF4-759A5BFC1C18}"/>
    <cellStyle name="20 % - Akzent3" xfId="11529" hidden="1" xr:uid="{7F2E0239-E947-4430-9220-277CB93F70CD}"/>
    <cellStyle name="20 % - Akzent3" xfId="11572" hidden="1" xr:uid="{62FF4C48-8DD2-4F58-9986-EF87217BAEA7}"/>
    <cellStyle name="20 % - Akzent3" xfId="11701" hidden="1" xr:uid="{6CA0EAD4-1F7F-4A63-9C67-72AD15538D38}"/>
    <cellStyle name="20 % - Akzent3" xfId="12582" hidden="1" xr:uid="{D8782124-BCC2-4596-A0F4-40769A03824C}"/>
    <cellStyle name="20 % - Akzent3" xfId="12606" hidden="1" xr:uid="{07368D82-1ECC-4B1A-A413-936A5FFD1D30}"/>
    <cellStyle name="20 % - Akzent3" xfId="12630" hidden="1" xr:uid="{65368D75-0909-46F6-A14A-5F36937AE38F}"/>
    <cellStyle name="20 % - Akzent3" xfId="12678" hidden="1" xr:uid="{69A1B21A-F4FF-406B-AC68-1532562AA269}"/>
    <cellStyle name="20 % - Akzent3" xfId="12651" hidden="1" xr:uid="{6EE9DFD2-536E-4493-8893-FF8C97D93D74}"/>
    <cellStyle name="20 % - Akzent3" xfId="11440" hidden="1" xr:uid="{622879D5-D84F-43A7-90CA-A2DEC026A1B3}"/>
    <cellStyle name="20 % - Akzent3" xfId="12416" hidden="1" xr:uid="{FF857FB7-6D50-4E8C-8763-548BD872FA5B}"/>
    <cellStyle name="20 % - Akzent3" xfId="11863" hidden="1" xr:uid="{E9C94F07-C326-4BC7-8F5A-E30A9E4E059E}"/>
    <cellStyle name="20 % - Akzent3" xfId="12351" hidden="1" xr:uid="{515EDB63-0190-4111-A9C8-15AB6B2D709C}"/>
    <cellStyle name="20 % - Akzent3" xfId="12252" hidden="1" xr:uid="{4B4FF9EA-A876-4797-9E83-3E31627849BF}"/>
    <cellStyle name="20 % - Akzent3" xfId="12784" hidden="1" xr:uid="{86FE72E5-B823-42FA-BEC5-CBDF54C1F40F}"/>
    <cellStyle name="20 % - Akzent3" xfId="12808" hidden="1" xr:uid="{178EA36F-83B6-426A-A616-61B5CBFFF3F7}"/>
    <cellStyle name="20 % - Akzent3" xfId="12832" hidden="1" xr:uid="{58CA31AF-9672-4280-8D42-66534EBA57C6}"/>
    <cellStyle name="20 % - Akzent3" xfId="12883" hidden="1" xr:uid="{3E4B074B-C5EC-4DAC-8F89-6486515A03FA}"/>
    <cellStyle name="20 % - Akzent3" xfId="12858" hidden="1" xr:uid="{2F1ECDAA-5FAD-4AF0-A232-17CFA26A2790}"/>
    <cellStyle name="20 % - Akzent3" xfId="11581" hidden="1" xr:uid="{72EFDCA3-C8C8-4A63-9BA3-FB818C22A174}"/>
    <cellStyle name="20 % - Akzent3" xfId="11985" hidden="1" xr:uid="{98D936D0-0212-46C4-A83F-37FB9658899F}"/>
    <cellStyle name="20 % - Akzent3" xfId="11664" hidden="1" xr:uid="{67D1EABC-3073-4F74-BDC7-E7589A009122}"/>
    <cellStyle name="20 % - Akzent3" xfId="12542" hidden="1" xr:uid="{071199AC-CED9-48EC-911F-1DC6910B6869}"/>
    <cellStyle name="20 % - Akzent3" xfId="12029" hidden="1" xr:uid="{B8A8FCAB-C2DA-4071-93E7-5B3177BC646F}"/>
    <cellStyle name="20 % - Akzent3" xfId="12962" hidden="1" xr:uid="{A63FAB69-FC63-4544-ABF4-63A40639CB28}"/>
    <cellStyle name="20 % - Akzent3" xfId="12986" hidden="1" xr:uid="{DE4B73B1-A31B-4D90-A3CF-D0B1BACCC93D}"/>
    <cellStyle name="20 % - Akzent3" xfId="13010" hidden="1" xr:uid="{D0D80C85-9D46-4648-848A-CCA9D2DA0E51}"/>
    <cellStyle name="20 % - Akzent3" xfId="13058" hidden="1" xr:uid="{08E0349B-9F6E-4548-855F-5B4BD8046BD9}"/>
    <cellStyle name="20 % - Akzent3" xfId="13034" hidden="1" xr:uid="{FFB748BE-F681-4C01-AEF0-1EBDF492C180}"/>
    <cellStyle name="20 % - Akzent3" xfId="12373" hidden="1" xr:uid="{ED722010-6236-4058-9A46-7FBDDC3599C1}"/>
    <cellStyle name="20 % - Akzent3" xfId="11435" hidden="1" xr:uid="{91BEC545-14F9-48EB-ADD3-03032560F56F}"/>
    <cellStyle name="20 % - Akzent3" xfId="11704" hidden="1" xr:uid="{EB4A34BB-14CC-4A9E-BE41-0B295577C801}"/>
    <cellStyle name="20 % - Akzent3" xfId="12748" hidden="1" xr:uid="{8BF7BE01-2FAB-4CC9-AF38-1C861AA239B7}"/>
    <cellStyle name="20 % - Akzent3" xfId="11921" hidden="1" xr:uid="{97A272BE-37BA-4071-8689-D43A3C87482B}"/>
    <cellStyle name="20 % - Akzent3" xfId="13096" hidden="1" xr:uid="{6F012006-629E-4BBC-85F3-36BD420FD608}"/>
    <cellStyle name="20 % - Akzent3" xfId="13120" hidden="1" xr:uid="{77AF2112-4ACE-49A9-9D4D-65A1A592651E}"/>
    <cellStyle name="20 % - Akzent3" xfId="13144" hidden="1" xr:uid="{A94DE32D-9926-4D1F-8DBF-810A49F07099}"/>
    <cellStyle name="20 % - Akzent3" xfId="13191" hidden="1" xr:uid="{FBDB65F3-1948-479D-A77C-426AEC606655}"/>
    <cellStyle name="20 % - Akzent3" xfId="13167" hidden="1" xr:uid="{7F0C1F4F-2BFE-47A1-85ED-D11328010376}"/>
    <cellStyle name="20 % - Akzent3" xfId="11644" hidden="1" xr:uid="{CD59FFC9-966E-40A6-88EE-3F543E770110}"/>
    <cellStyle name="20 % - Akzent3" xfId="11915" hidden="1" xr:uid="{30CD1FCE-912A-427F-B15B-D863EB045578}"/>
    <cellStyle name="20 % - Akzent3" xfId="12527" hidden="1" xr:uid="{3AFF0A73-8100-441F-8E10-8BCB44AC7619}"/>
    <cellStyle name="20 % - Akzent3" xfId="12916" hidden="1" xr:uid="{CCB888E7-1D7A-4DAA-AF9D-2E00B4DFC46B}"/>
    <cellStyle name="20 % - Akzent3" xfId="12756" hidden="1" xr:uid="{2E191EC4-4A1E-412F-B660-C71F2513EA9A}"/>
    <cellStyle name="20 % - Akzent3" xfId="13221" hidden="1" xr:uid="{53130E24-200A-4C0B-8E9A-EAC75E8D9A3C}"/>
    <cellStyle name="20 % - Akzent3" xfId="13245" hidden="1" xr:uid="{98B8D56C-8A1C-4849-B5BB-9CE273E88E88}"/>
    <cellStyle name="20 % - Akzent3" xfId="13269" hidden="1" xr:uid="{71BD7274-322E-4036-8519-9A0E546E747F}"/>
    <cellStyle name="20 % - Akzent3" xfId="13317" hidden="1" xr:uid="{AEA90C09-16DD-464D-836E-67019256B8CC}"/>
    <cellStyle name="20 % - Akzent3" xfId="13293" hidden="1" xr:uid="{502266F8-F674-48DD-B604-2B05563892EA}"/>
    <cellStyle name="20 % - Akzent3" xfId="12226" hidden="1" xr:uid="{F4804877-35AF-47D2-95D5-6F93EB5BD214}"/>
    <cellStyle name="20 % - Akzent3" xfId="11951" hidden="1" xr:uid="{FF55C9FC-B526-452B-8D63-64E308F38E5A}"/>
    <cellStyle name="20 % - Akzent3" xfId="12734" hidden="1" xr:uid="{9215E1D4-34D9-4E95-B83D-A5FAE8C941F8}"/>
    <cellStyle name="20 % - Akzent3" xfId="13073" hidden="1" xr:uid="{2FC99505-590B-4591-AE59-7966EFE54BCE}"/>
    <cellStyle name="20 % - Akzent3" xfId="12932" hidden="1" xr:uid="{9B11F15D-E938-4A7D-9C39-FF2D8650D0F6}"/>
    <cellStyle name="20 % - Akzent3" xfId="13346" hidden="1" xr:uid="{CFDF1BD6-E72F-45F4-B4FB-EBB5A6B91047}"/>
    <cellStyle name="20 % - Akzent3" xfId="13370" hidden="1" xr:uid="{D4369AD2-1D14-461B-A985-94B299D2AEDB}"/>
    <cellStyle name="20 % - Akzent3" xfId="13394" hidden="1" xr:uid="{C6C47C24-2853-41BF-88DE-904B610DA42A}"/>
    <cellStyle name="20 % - Akzent3" xfId="13452" hidden="1" xr:uid="{D39E5C14-6D09-49FE-97EE-ABB2A3EEE509}"/>
    <cellStyle name="20 % - Akzent3" xfId="13424" hidden="1" xr:uid="{451C2E5A-7D78-4723-9498-D6DD0F6E0B39}"/>
    <cellStyle name="20 % - Akzent3" xfId="13559" hidden="1" xr:uid="{5F69225A-D729-4CE1-AFCB-792FFE168F5B}"/>
    <cellStyle name="20 % - Akzent3" xfId="13779" hidden="1" xr:uid="{4712B652-39F2-46DC-92D8-A62F8B1E9224}"/>
    <cellStyle name="20 % - Akzent3" xfId="13799" hidden="1" xr:uid="{07DB1C93-350B-4AF1-BE0F-7132889882FC}"/>
    <cellStyle name="20 % - Akzent3" xfId="13815" hidden="1" xr:uid="{47E04264-6D3D-4066-A1E8-F95F56926AD5}"/>
    <cellStyle name="20 % - Akzent3" xfId="13870" hidden="1" xr:uid="{616A73DE-731D-4EEF-8130-9B9C40558A8F}"/>
    <cellStyle name="20 % - Akzent3" xfId="14804" hidden="1" xr:uid="{F0EEACFD-D8A4-4DF8-99A7-71A2C4B68628}"/>
    <cellStyle name="20 % - Akzent3" xfId="14828" hidden="1" xr:uid="{D7FD104A-BD0D-4019-B896-29AADDFE7CC4}"/>
    <cellStyle name="20 % - Akzent3" xfId="14852" hidden="1" xr:uid="{90932122-2E78-49EB-9CE4-7C5D381FE685}"/>
    <cellStyle name="20 % - Akzent3" xfId="14897" hidden="1" xr:uid="{1FE32643-16BB-4F5A-801B-5A857E9C60C0}"/>
    <cellStyle name="20 % - Akzent3" xfId="14873" hidden="1" xr:uid="{6BFBF0FF-9B80-411A-BC4D-C56889083278}"/>
    <cellStyle name="20 % - Akzent3" xfId="14921" hidden="1" xr:uid="{B35A01B0-F6F4-4F97-B727-A98BB637A32D}"/>
    <cellStyle name="20 % - Akzent3" xfId="14946" hidden="1" xr:uid="{57DBBD66-69B8-416C-9F09-7220C004B7EE}"/>
    <cellStyle name="20 % - Akzent3" xfId="14964" hidden="1" xr:uid="{FB14A08D-F369-433E-9F71-0A084A2E2E0B}"/>
    <cellStyle name="20 % - Akzent3" xfId="14974" hidden="1" xr:uid="{6DD3DE15-47C1-4BB2-85ED-FF771499A9E4}"/>
    <cellStyle name="20 % - Akzent3" xfId="15016" hidden="1" xr:uid="{5CF04FE4-DDF6-4FC2-98E9-0AE5F7DB85AF}"/>
    <cellStyle name="20 % - Akzent3" xfId="15037" hidden="1" xr:uid="{526B879D-8E50-4742-8FE4-4AD884339C74}"/>
    <cellStyle name="20 % - Akzent3" xfId="15061" hidden="1" xr:uid="{C7D7F245-B213-4BD1-94A0-CDF2A579D47D}"/>
    <cellStyle name="20 % - Akzent3" xfId="15085" hidden="1" xr:uid="{A78E16B4-18FE-4E4A-A8F3-FA7208C2E90B}"/>
    <cellStyle name="20 % - Akzent3" xfId="15129" hidden="1" xr:uid="{86192A55-6A68-4D74-845C-7903543A40CD}"/>
    <cellStyle name="20 % - Akzent3" xfId="15105" hidden="1" xr:uid="{B85EEEA6-5AB9-437B-9F9F-4AE5C149D4B7}"/>
    <cellStyle name="20 % - Akzent3" xfId="15196" hidden="1" xr:uid="{6503CE19-1E29-4E1A-9AC6-34F7894BF97B}"/>
    <cellStyle name="20 % - Akzent3" xfId="15769" hidden="1" xr:uid="{021E0C42-599B-4B51-B900-582FB1FDB15E}"/>
    <cellStyle name="20 % - Akzent3" xfId="15813" hidden="1" xr:uid="{4D40F028-BFB1-4B00-8E76-01A994C4F657}"/>
    <cellStyle name="20 % - Akzent3" xfId="15867" hidden="1" xr:uid="{A7CCF403-1B20-4751-8A5F-DDB4BEB4B5A7}"/>
    <cellStyle name="20 % - Akzent3" xfId="16004" hidden="1" xr:uid="{95E4AB8B-1951-47C9-BEB0-3A1A48EFFE0A}"/>
    <cellStyle name="20 % - Akzent3" xfId="17285" hidden="1" xr:uid="{56552810-3C59-489A-BAAF-C85DC970E21C}"/>
    <cellStyle name="20 % - Akzent3" xfId="17309" hidden="1" xr:uid="{3025EB3D-CE72-44B1-8A32-79A6EFBD3045}"/>
    <cellStyle name="20 % - Akzent3" xfId="17333" hidden="1" xr:uid="{2E08CB00-EC82-458C-884D-FC302A98D221}"/>
    <cellStyle name="20 % - Akzent3" xfId="17381" hidden="1" xr:uid="{FD964A94-B8B2-40C5-B1E5-7CFFC6005AB1}"/>
    <cellStyle name="20 % - Akzent3" xfId="17356" hidden="1" xr:uid="{2CAD6A0E-CF26-4AB3-B366-1320D15547B2}"/>
    <cellStyle name="20 % - Akzent3" xfId="15600" hidden="1" xr:uid="{ED9EBFF7-A610-4FEE-B436-7F3610F4756E}"/>
    <cellStyle name="20 % - Akzent3" xfId="17024" hidden="1" xr:uid="{2F48B5A8-DE4F-442E-879A-51F826C4626A}"/>
    <cellStyle name="20 % - Akzent3" xfId="16987" hidden="1" xr:uid="{97767B11-070C-422E-BC39-00B7E6A4D844}"/>
    <cellStyle name="20 % - Akzent3" xfId="16924" hidden="1" xr:uid="{85C07D8A-D0D8-4122-8D5E-60E0C384B41B}"/>
    <cellStyle name="20 % - Akzent3" xfId="16158" hidden="1" xr:uid="{7C9A960A-A232-4F54-8C7F-FAFEAF98EAAC}"/>
    <cellStyle name="20 % - Akzent3" xfId="17441" hidden="1" xr:uid="{1C182A38-0EE1-4768-A49A-0B5F4FEC7A24}"/>
    <cellStyle name="20 % - Akzent3" xfId="17465" hidden="1" xr:uid="{7D4ED504-EB29-43F9-B065-A8C67BB3EEAA}"/>
    <cellStyle name="20 % - Akzent3" xfId="17489" hidden="1" xr:uid="{FBC5C238-4A60-4CB6-A17F-53607314F76D}"/>
    <cellStyle name="20 % - Akzent3" xfId="17547" hidden="1" xr:uid="{65B1E99C-48C5-4F73-939F-86F9A1881F15}"/>
    <cellStyle name="20 % - Akzent3" xfId="17519" hidden="1" xr:uid="{EB515249-8C77-4666-BF17-B35C0E3FD75A}"/>
    <cellStyle name="20 % - Akzent3" xfId="15473" hidden="1" xr:uid="{153CA13C-EB1C-4CD1-A487-D0897071C543}"/>
    <cellStyle name="20 % - Akzent3" xfId="16501" hidden="1" xr:uid="{B725C5E2-09AC-4551-BAF9-7D43041EF1D0}"/>
    <cellStyle name="20 % - Akzent3" xfId="16027" hidden="1" xr:uid="{8DCC3418-2E5C-4460-99C8-C8628FABD2FA}"/>
    <cellStyle name="20 % - Akzent3" xfId="16096" hidden="1" xr:uid="{89B533FA-6315-49BC-8EAD-AEAA27337FF6}"/>
    <cellStyle name="20 % - Akzent3" xfId="15344" hidden="1" xr:uid="{77BBEB16-6B80-4073-9950-31071C574601}"/>
    <cellStyle name="20 % - Akzent3" xfId="17585" hidden="1" xr:uid="{B488A5AA-D6DE-4CD8-A8A6-A7687AA9DF4F}"/>
    <cellStyle name="20 % - Akzent3" xfId="17609" hidden="1" xr:uid="{E1B37BAC-896E-4FDA-AF97-DCB0EA04C31D}"/>
    <cellStyle name="20 % - Akzent3" xfId="17633" hidden="1" xr:uid="{1936F0A7-4D2C-4DDC-8588-D98445390CEA}"/>
    <cellStyle name="20 % - Akzent3" xfId="17691" hidden="1" xr:uid="{087D7806-684A-4182-B8F0-1BA1623243F1}"/>
    <cellStyle name="20 % - Akzent3" xfId="17663" hidden="1" xr:uid="{B7E2EB9B-5A36-4CAF-97C4-B63A1CB536F7}"/>
    <cellStyle name="20 % - Akzent3" xfId="13501" hidden="1" xr:uid="{4B010C06-17B5-41A6-8C78-C030D98C21AA}"/>
    <cellStyle name="20 % - Akzent3" xfId="14582" hidden="1" xr:uid="{0D582A46-1B43-4E23-B2B3-03826CB8BA62}"/>
    <cellStyle name="20 % - Akzent3" xfId="14529" hidden="1" xr:uid="{697E4D8E-8492-4F02-AE86-FE15BCE20EB1}"/>
    <cellStyle name="20 % - Akzent3" xfId="14008" hidden="1" xr:uid="{13A9E86C-E349-4A44-ABA7-F901BA49D765}"/>
    <cellStyle name="20 % - Akzent3" xfId="13463" hidden="1" xr:uid="{1E790112-65A9-4408-A428-0F77D507A32D}"/>
    <cellStyle name="20 % - Akzent3" xfId="17725" hidden="1" xr:uid="{6171F2A0-491E-46DE-AE48-F49442DE4836}"/>
    <cellStyle name="20 % - Akzent3" xfId="17749" hidden="1" xr:uid="{FC4DE4D1-4F59-4EE0-BEBE-1DA0B31D2EE8}"/>
    <cellStyle name="20 % - Akzent3" xfId="17773" hidden="1" xr:uid="{50B297CD-F022-47A0-A3E8-40EA44653CC6}"/>
    <cellStyle name="20 % - Akzent3" xfId="17831" hidden="1" xr:uid="{3DF5766F-F99C-40F3-8E75-C64290868070}"/>
    <cellStyle name="20 % - Akzent3" xfId="17803" hidden="1" xr:uid="{6E2A0ACF-2411-4E5A-A6DE-589A2A3FFDD2}"/>
    <cellStyle name="20 % - Akzent3" xfId="17861" hidden="1" xr:uid="{A114D8D2-758D-4918-AD7F-33FADF649355}"/>
    <cellStyle name="20 % - Akzent3" xfId="18380" hidden="1" xr:uid="{134C90A7-4BED-4236-A46D-A9774ED28125}"/>
    <cellStyle name="20 % - Akzent3" xfId="18449" hidden="1" xr:uid="{F127C9E2-4F5C-4AE3-8836-5AC511106004}"/>
    <cellStyle name="20 % - Akzent3" xfId="18536" hidden="1" xr:uid="{C7D66B8F-457F-4DC8-A781-DB0872B4FFE6}"/>
    <cellStyle name="20 % - Akzent3" xfId="18773" hidden="1" xr:uid="{58FDFFD2-13A4-454D-B7B1-A0B7A064F76D}"/>
    <cellStyle name="20 % - Akzent3" xfId="18985" hidden="1" xr:uid="{5046C785-6483-4A5D-806E-C97C2DF7D162}"/>
    <cellStyle name="20 % - Akzent3" xfId="19009" hidden="1" xr:uid="{09D62438-AE51-41C0-8244-C0F23AC4C07E}"/>
    <cellStyle name="20 % - Akzent3" xfId="19033" hidden="1" xr:uid="{3C8715D6-8B72-42E4-8AD7-84C1E6DCFAE2}"/>
    <cellStyle name="20 % - Akzent3" xfId="19091" hidden="1" xr:uid="{085EFBEB-1AE6-4610-885D-6A202CFBDB6F}"/>
    <cellStyle name="20 % - Akzent3" xfId="19063" hidden="1" xr:uid="{622A5A7C-4DEA-4F47-95F7-A57E7B2CEF4E}"/>
    <cellStyle name="20 % - Akzent3 2" xfId="550" xr:uid="{F792AA90-CD64-48C7-9225-CA82214DBFDC}"/>
    <cellStyle name="20 % - Akzent3 3" xfId="419" xr:uid="{9A5FB0C1-226D-4FDA-83FB-F6F69A7938B4}"/>
    <cellStyle name="20 % - Akzent4" xfId="234" hidden="1" xr:uid="{630B9D4A-FF73-4C43-9570-290AC94B8FF5}"/>
    <cellStyle name="20 % - Akzent4" xfId="1131" hidden="1" xr:uid="{09587E09-37A3-4102-82E6-1EA8A57E426E}"/>
    <cellStyle name="20 % - Akzent4" xfId="1501" hidden="1" xr:uid="{36E1A133-209E-4DF6-9ABE-C652579D299E}"/>
    <cellStyle name="20 % - Akzent4" xfId="1151" hidden="1" xr:uid="{BD14BE22-5402-4EBE-AE44-A6006C7B5F24}"/>
    <cellStyle name="20 % - Akzent4" xfId="1217" hidden="1" xr:uid="{F35FA5E3-87B2-4DAA-9151-666561317E75}"/>
    <cellStyle name="20 % - Akzent4" xfId="3356" hidden="1" xr:uid="{793C29C1-E36D-4963-BEF5-B4F3A69D3671}"/>
    <cellStyle name="20 % - Akzent4" xfId="3371" hidden="1" xr:uid="{458573EC-8326-4AA5-A4A6-C07ABEADAD39}"/>
    <cellStyle name="20 % - Akzent4" xfId="3404" hidden="1" xr:uid="{021C7453-6A6B-4C63-9D1D-8CB5F12DFF03}"/>
    <cellStyle name="20 % - Akzent4" xfId="3467" hidden="1" xr:uid="{B45E8D10-E619-418F-8C49-1A217C21459D}"/>
    <cellStyle name="20 % - Akzent4" xfId="3455" hidden="1" xr:uid="{1B2EF633-21B4-45B5-B4D9-DCD7366B2475}"/>
    <cellStyle name="20 % - Akzent4" xfId="3486" hidden="1" xr:uid="{B8561263-988C-4FF8-A5E3-1416B0808CDC}"/>
    <cellStyle name="20 % - Akzent4" xfId="3511" hidden="1" xr:uid="{A70511E0-EF97-40A0-B5ED-0E0AFDF42A3A}"/>
    <cellStyle name="20 % - Akzent4" xfId="3569" hidden="1" xr:uid="{07D46C36-E8C7-44BC-8988-D8C6FE3137DE}"/>
    <cellStyle name="20 % - Akzent4" xfId="3522" hidden="1" xr:uid="{5F639D9F-4D77-432A-9B2B-7F5A1116E39F}"/>
    <cellStyle name="20 % - Akzent4" xfId="3530" hidden="1" xr:uid="{5FBEB072-CD42-40A1-83DD-9930277F2113}"/>
    <cellStyle name="20 % - Akzent4" xfId="3602" hidden="1" xr:uid="{B3F880D1-C96F-4D32-A903-A57B9698E40C}"/>
    <cellStyle name="20 % - Akzent4" xfId="3617" hidden="1" xr:uid="{71803443-962D-462B-9694-0F43E610B430}"/>
    <cellStyle name="20 % - Akzent4" xfId="3650" hidden="1" xr:uid="{BDC86D21-9F46-41AF-8CCB-B7C19D3FC5C3}"/>
    <cellStyle name="20 % - Akzent4" xfId="3699" hidden="1" xr:uid="{8FD599CF-A361-4669-ADE9-CFF3723C71B1}"/>
    <cellStyle name="20 % - Akzent4" xfId="3687" hidden="1" xr:uid="{322486EC-D82F-4D5F-BFC6-8875342988B3}"/>
    <cellStyle name="20 % - Akzent4" xfId="3767" hidden="1" xr:uid="{7560057D-683C-410D-BEF2-39287F6E21E3}"/>
    <cellStyle name="20 % - Akzent4" xfId="4340" hidden="1" xr:uid="{9530059F-1296-4645-8921-EA10A0527830}"/>
    <cellStyle name="20 % - Akzent4" xfId="4555" hidden="1" xr:uid="{9908C2DD-B8BD-4510-850D-E7EA47EF4916}"/>
    <cellStyle name="20 % - Akzent4" xfId="4356" hidden="1" xr:uid="{73A3F43C-D23B-4DCF-983D-3ED2A13380BD}"/>
    <cellStyle name="20 % - Akzent4" xfId="4394" hidden="1" xr:uid="{4C3A48A1-5EC0-4C91-BAE6-525A41CB73F7}"/>
    <cellStyle name="20 % - Akzent4" xfId="5856" hidden="1" xr:uid="{BD528D46-8017-49A6-AEDB-922DCB0B762C}"/>
    <cellStyle name="20 % - Akzent4" xfId="5871" hidden="1" xr:uid="{5145EC7F-01A9-4C38-90F7-41B7E7EED714}"/>
    <cellStyle name="20 % - Akzent4" xfId="5904" hidden="1" xr:uid="{09C00FC9-901F-4EE8-9BBB-55A167B3709D}"/>
    <cellStyle name="20 % - Akzent4" xfId="5957" hidden="1" xr:uid="{9DD49150-573D-4B82-9411-1C7D64F5CE79}"/>
    <cellStyle name="20 % - Akzent4" xfId="5945" hidden="1" xr:uid="{06E0AB6D-7857-4312-ACC4-A2ADB1BE9225}"/>
    <cellStyle name="20 % - Akzent4" xfId="4247" hidden="1" xr:uid="{4B25DF67-8AEC-4C2E-84F9-E9A5B412AD18}"/>
    <cellStyle name="20 % - Akzent4" xfId="5589" hidden="1" xr:uid="{E15AE85E-A532-4267-9527-E30031125F93}"/>
    <cellStyle name="20 % - Akzent4" xfId="5333" hidden="1" xr:uid="{9EBE6AA8-DECD-42DA-A099-6783CF293563}"/>
    <cellStyle name="20 % - Akzent4" xfId="5572" hidden="1" xr:uid="{F462CA99-B435-4D9F-B2DE-1CF9D6289553}"/>
    <cellStyle name="20 % - Akzent4" xfId="4792" hidden="1" xr:uid="{EF1F7779-9827-4AF7-BBC7-8342E4952A48}"/>
    <cellStyle name="20 % - Akzent4" xfId="6012" hidden="1" xr:uid="{BE438EA0-362F-47F6-8062-C27D34F4D614}"/>
    <cellStyle name="20 % - Akzent4" xfId="6027" hidden="1" xr:uid="{AA470263-19CD-4E77-ACAC-CE5275979A10}"/>
    <cellStyle name="20 % - Akzent4" xfId="6060" hidden="1" xr:uid="{5440D745-5413-4858-994A-2D211D4CB8B7}"/>
    <cellStyle name="20 % - Akzent4" xfId="6123" hidden="1" xr:uid="{FB926446-70EF-40B2-BB19-02DAAB88A1AF}"/>
    <cellStyle name="20 % - Akzent4" xfId="6111" hidden="1" xr:uid="{0AFA04BB-958B-4094-8870-0767C605A497}"/>
    <cellStyle name="20 % - Akzent4" xfId="4299" hidden="1" xr:uid="{DCFAAA5B-3C9D-46AC-BD56-1022CFCB7560}"/>
    <cellStyle name="20 % - Akzent4" xfId="3868" hidden="1" xr:uid="{EBBCC48D-BDDF-4F32-9E57-221ED1E63EB6}"/>
    <cellStyle name="20 % - Akzent4" xfId="5914" hidden="1" xr:uid="{A5BA7538-DBF9-400B-A8D2-20306F187505}"/>
    <cellStyle name="20 % - Akzent4" xfId="4705" hidden="1" xr:uid="{4FB9A777-B265-41E7-8776-66B6E732ED99}"/>
    <cellStyle name="20 % - Akzent4" xfId="3909" hidden="1" xr:uid="{978FFD2A-EA28-45DE-BBD8-387DEA7CA42D}"/>
    <cellStyle name="20 % - Akzent4" xfId="6156" hidden="1" xr:uid="{EE047766-3553-44F4-B34C-4B1028A01B1E}"/>
    <cellStyle name="20 % - Akzent4" xfId="6171" hidden="1" xr:uid="{547D9ACD-2DD9-4B66-A8D8-B52C99F9E7F1}"/>
    <cellStyle name="20 % - Akzent4" xfId="6204" hidden="1" xr:uid="{4F1B9416-B4BC-4E80-9F53-DF78FEE0D46E}"/>
    <cellStyle name="20 % - Akzent4" xfId="6267" hidden="1" xr:uid="{97AA0478-C1AC-41E2-9E46-6A02BFEF8844}"/>
    <cellStyle name="20 % - Akzent4" xfId="6255" hidden="1" xr:uid="{990D0589-D37B-44AE-9695-7BF8FC8B0600}"/>
    <cellStyle name="20 % - Akzent4" xfId="6356" hidden="1" xr:uid="{A8D58455-830C-4D09-A135-DA10A967D347}"/>
    <cellStyle name="20 % - Akzent4" xfId="6743" hidden="1" xr:uid="{309AC16B-2A33-4738-A8BC-8D1E5A93AF51}"/>
    <cellStyle name="20 % - Akzent4" xfId="7033" hidden="1" xr:uid="{1C6663C5-7F7A-4362-841C-568DEB8D17A3}"/>
    <cellStyle name="20 % - Akzent4" xfId="6760" hidden="1" xr:uid="{E18DE086-7A79-40FE-8DF9-6F87DF549C02}"/>
    <cellStyle name="20 % - Akzent4" xfId="6812" hidden="1" xr:uid="{0F277B14-34B5-44F5-98FC-48C1DA244933}"/>
    <cellStyle name="20 % - Akzent4" xfId="7402" hidden="1" xr:uid="{CA7A885D-0FEC-494B-A126-0F45B9530735}"/>
    <cellStyle name="20 % - Akzent4" xfId="7417" hidden="1" xr:uid="{87BF1558-E36A-473B-8B34-B2364DEF4CC8}"/>
    <cellStyle name="20 % - Akzent4" xfId="7450" hidden="1" xr:uid="{646F0C43-5317-423B-95F6-FDF5D74B59DB}"/>
    <cellStyle name="20 % - Akzent4" xfId="7513" hidden="1" xr:uid="{AA58D3FA-04FB-4951-93CD-A3886AF0DCD4}"/>
    <cellStyle name="20 % - Akzent4" xfId="7501" hidden="1" xr:uid="{B40D357D-CD58-4987-B9AA-5CFE81E92808}"/>
    <cellStyle name="20 % - Akzent4" xfId="7532" hidden="1" xr:uid="{A6805AE3-27A6-4AA6-A899-3A69232E6193}"/>
    <cellStyle name="20 % - Akzent4" xfId="7557" hidden="1" xr:uid="{00FF90D3-5800-4F9B-A9E7-38D30EFD35A9}"/>
    <cellStyle name="20 % - Akzent4" xfId="7615" hidden="1" xr:uid="{D57547C0-004B-4C19-B783-12BBA921D57E}"/>
    <cellStyle name="20 % - Akzent4" xfId="7568" hidden="1" xr:uid="{484BDB39-B16E-4BAA-B3D9-4312BA8B2FE4}"/>
    <cellStyle name="20 % - Akzent4" xfId="7576" hidden="1" xr:uid="{D1B3E14A-8082-4903-936C-A27E64C0CA38}"/>
    <cellStyle name="20 % - Akzent4" xfId="7648" hidden="1" xr:uid="{01B97483-E246-4FDE-90E4-84E1AC2B645C}"/>
    <cellStyle name="20 % - Akzent4" xfId="7663" hidden="1" xr:uid="{2481ED4A-3A6C-4E81-A083-A1A8C334D676}"/>
    <cellStyle name="20 % - Akzent4" xfId="7696" hidden="1" xr:uid="{40557853-8200-4199-A097-B755EC1E3306}"/>
    <cellStyle name="20 % - Akzent4" xfId="7745" hidden="1" xr:uid="{0BD1070B-C430-427F-A0C2-2BF6A018DC53}"/>
    <cellStyle name="20 % - Akzent4" xfId="7733" hidden="1" xr:uid="{416E98C0-FEBC-4028-B7A2-9DAF9F2B3E1A}"/>
    <cellStyle name="20 % - Akzent4" xfId="7361" hidden="1" xr:uid="{978919F5-7780-493F-BA55-408E04CF2BC9}"/>
    <cellStyle name="20 % - Akzent4" xfId="7146" hidden="1" xr:uid="{A05EC332-F2C8-44AB-AE72-D58420AFCEAD}"/>
    <cellStyle name="20 % - Akzent4" xfId="7007" hidden="1" xr:uid="{2D366A71-E888-475A-A74B-C70CFEAC306F}"/>
    <cellStyle name="20 % - Akzent4" xfId="7140" hidden="1" xr:uid="{19DA8C77-5962-4F95-ADDB-7B5983205D8A}"/>
    <cellStyle name="20 % - Akzent4" xfId="7137" hidden="1" xr:uid="{7D1B97B9-BA72-4D6D-BC62-4CB6E4AEB4E7}"/>
    <cellStyle name="20 % - Akzent4" xfId="7772" hidden="1" xr:uid="{CE7ED725-64CF-47F9-BF85-989AE3B1158B}"/>
    <cellStyle name="20 % - Akzent4" xfId="7787" hidden="1" xr:uid="{87E5648A-1DB0-4660-861C-D64EFBE2D6F6}"/>
    <cellStyle name="20 % - Akzent4" xfId="7820" hidden="1" xr:uid="{81210895-ED6E-493D-90EC-63D10E72033E}"/>
    <cellStyle name="20 % - Akzent4" xfId="7869" hidden="1" xr:uid="{D3BF4EB0-786D-4D63-B1CA-E255CC9AD163}"/>
    <cellStyle name="20 % - Akzent4" xfId="7857" hidden="1" xr:uid="{156BF346-1384-4CD7-8B16-5A83ED915726}"/>
    <cellStyle name="20 % - Akzent4" xfId="7886" hidden="1" xr:uid="{DC90E63F-77AE-4C40-A8F5-5F92B04C55CE}"/>
    <cellStyle name="20 % - Akzent4" xfId="7911" hidden="1" xr:uid="{6A59A4A5-6251-48B3-BB96-5D9431C107D9}"/>
    <cellStyle name="20 % - Akzent4" xfId="7969" hidden="1" xr:uid="{CD4E5932-9FAF-47FE-B43F-8F97EC0E3906}"/>
    <cellStyle name="20 % - Akzent4" xfId="7922" hidden="1" xr:uid="{A31BE139-4F4B-494E-ADB3-430578DEA353}"/>
    <cellStyle name="20 % - Akzent4" xfId="7930" hidden="1" xr:uid="{8336CDBB-9780-4EF4-8C56-F45A64AABF23}"/>
    <cellStyle name="20 % - Akzent4" xfId="8002" hidden="1" xr:uid="{A491DD6F-D281-4409-BE2A-3A546374B9F1}"/>
    <cellStyle name="20 % - Akzent4" xfId="8017" hidden="1" xr:uid="{0BDFC23F-4509-4133-8D2C-003800E01415}"/>
    <cellStyle name="20 % - Akzent4" xfId="8050" hidden="1" xr:uid="{AAEF82E3-715A-4974-9C1B-45A10DF4536F}"/>
    <cellStyle name="20 % - Akzent4" xfId="8099" hidden="1" xr:uid="{DEC39E35-C5EC-48D4-A6BA-17664A937BFA}"/>
    <cellStyle name="20 % - Akzent4" xfId="8087" hidden="1" xr:uid="{E353FD0F-ADCD-4A36-BD94-AAC7D1ACCF8D}"/>
    <cellStyle name="20 % - Akzent4" xfId="8137" hidden="1" xr:uid="{9BBD6548-86C0-441D-B8BA-3810C4EBD105}"/>
    <cellStyle name="20 % - Akzent4" xfId="8713" hidden="1" xr:uid="{BFC9C88D-BD3B-43E4-AE36-09C7C189076C}"/>
    <cellStyle name="20 % - Akzent4" xfId="9083" hidden="1" xr:uid="{F66D19FE-2DCD-4AE3-AD9E-33CAD3538CEB}"/>
    <cellStyle name="20 % - Akzent4" xfId="8733" hidden="1" xr:uid="{56387DA3-458D-457A-84B3-54227E7F7AC6}"/>
    <cellStyle name="20 % - Akzent4" xfId="8799" hidden="1" xr:uid="{3F9874CE-54B2-4F5B-8797-6692F66A646D}"/>
    <cellStyle name="20 % - Akzent4" xfId="10102" hidden="1" xr:uid="{BDA4C0DC-B155-4FF8-9E63-FE2F55158869}"/>
    <cellStyle name="20 % - Akzent4" xfId="10117" hidden="1" xr:uid="{F4A41345-A200-453A-A676-08A6F603800B}"/>
    <cellStyle name="20 % - Akzent4" xfId="10150" hidden="1" xr:uid="{0D33BF8F-8E58-4A22-B609-23ECFCD278A2}"/>
    <cellStyle name="20 % - Akzent4" xfId="10213" hidden="1" xr:uid="{0B8A2184-0D2D-4B4E-B8AB-0DBD2A9988D2}"/>
    <cellStyle name="20 % - Akzent4" xfId="10201" hidden="1" xr:uid="{1D62687C-35AD-4714-BBF5-B08AC7F313DA}"/>
    <cellStyle name="20 % - Akzent4" xfId="9390" hidden="1" xr:uid="{A008FAFF-612E-45D3-BDEF-58D045C73845}"/>
    <cellStyle name="20 % - Akzent4" xfId="9284" hidden="1" xr:uid="{BFAF648A-E16D-4FDC-8A75-0C01E2F66A60}"/>
    <cellStyle name="20 % - Akzent4" xfId="9189" hidden="1" xr:uid="{9C38FD6D-BBB9-4C84-BF71-6C75C82C5CBF}"/>
    <cellStyle name="20 % - Akzent4" xfId="9771" hidden="1" xr:uid="{E0C42B83-9FEE-4279-B1A7-CE49307E15CD}"/>
    <cellStyle name="20 % - Akzent4" xfId="9725" hidden="1" xr:uid="{55FDEF05-3F4F-4C31-A576-71E9AB533862}"/>
    <cellStyle name="20 % - Akzent4" xfId="10310" hidden="1" xr:uid="{1522350D-ACCC-4775-8EF2-B25DF1F4A156}"/>
    <cellStyle name="20 % - Akzent4" xfId="10325" hidden="1" xr:uid="{7DE7CAB6-C081-4283-AA63-155B1A327025}"/>
    <cellStyle name="20 % - Akzent4" xfId="10358" hidden="1" xr:uid="{21E57D6A-344C-4788-8719-9573F646056A}"/>
    <cellStyle name="20 % - Akzent4" xfId="10421" hidden="1" xr:uid="{D0299065-DB80-4F32-8B11-8DA15A227421}"/>
    <cellStyle name="20 % - Akzent4" xfId="10409" hidden="1" xr:uid="{06DE79C2-27D9-4F42-AAFC-6376BA24D99B}"/>
    <cellStyle name="20 % - Akzent4" xfId="10284" hidden="1" xr:uid="{80A57C1F-B2B8-4FB6-A9D6-C62DBDBB0C80}"/>
    <cellStyle name="20 % - Akzent4" xfId="9412" hidden="1" xr:uid="{ACA70D22-147D-441D-8253-D92ED5EA021C}"/>
    <cellStyle name="20 % - Akzent4" xfId="9161" hidden="1" xr:uid="{81790EB3-D7CC-4827-AB59-4A00B16E2C43}"/>
    <cellStyle name="20 % - Akzent4" xfId="10248" hidden="1" xr:uid="{BC31D022-F9D6-4CB3-AA9C-387757B4F14D}"/>
    <cellStyle name="20 % - Akzent4" xfId="10243" hidden="1" xr:uid="{44DC262E-1731-44E9-9468-F5DCEC7EF0F1}"/>
    <cellStyle name="20 % - Akzent4" xfId="10439" hidden="1" xr:uid="{F2B480C1-220D-4E31-A777-2F3BF6368D08}"/>
    <cellStyle name="20 % - Akzent4" xfId="10454" hidden="1" xr:uid="{CE4344AA-53D4-473B-8B33-BE0BA3A8DE2B}"/>
    <cellStyle name="20 % - Akzent4" xfId="10487" hidden="1" xr:uid="{5306FA1A-36AD-4625-9C8E-C5CB766AB42D}"/>
    <cellStyle name="20 % - Akzent4" xfId="10536" hidden="1" xr:uid="{B7B04E3A-3093-490B-997B-90785091C836}"/>
    <cellStyle name="20 % - Akzent4" xfId="10524" hidden="1" xr:uid="{E7489FD3-C35F-4FD1-9F30-D0CC7B4EBC2A}"/>
    <cellStyle name="20 % - Akzent4" xfId="10554" hidden="1" xr:uid="{CBF45043-6224-4DFA-8BEF-90528121DAD8}"/>
    <cellStyle name="20 % - Akzent4" xfId="10670" hidden="1" xr:uid="{202AE0E7-2B64-43D1-9181-7783690CCBA4}"/>
    <cellStyle name="20 % - Akzent4" xfId="10786" hidden="1" xr:uid="{5051FC98-0C4C-4A19-BB2C-6F119135E8FF}"/>
    <cellStyle name="20 % - Akzent4" xfId="10682" hidden="1" xr:uid="{CDEA4227-1EDD-48E6-93E2-D918BAE55C5C}"/>
    <cellStyle name="20 % - Akzent4" xfId="10699" hidden="1" xr:uid="{DFBA9A2E-7EA2-40E1-B266-C75CD4259355}"/>
    <cellStyle name="20 % - Akzent4" xfId="10962" hidden="1" xr:uid="{BF652BF8-19D4-4C81-AD43-52FD57BAD70D}"/>
    <cellStyle name="20 % - Akzent4" xfId="10977" hidden="1" xr:uid="{DD34A5C9-4758-4FEC-B016-EACD4998BB00}"/>
    <cellStyle name="20 % - Akzent4" xfId="11010" hidden="1" xr:uid="{61A849AE-F93B-4AC8-9869-3E2FE98CEF00}"/>
    <cellStyle name="20 % - Akzent4" xfId="11059" hidden="1" xr:uid="{65F64BFB-1F28-4D18-805E-AAA988B5B848}"/>
    <cellStyle name="20 % - Akzent4" xfId="11047" hidden="1" xr:uid="{56C5C849-BCA2-4DB5-B3E7-4EB876D230F0}"/>
    <cellStyle name="20 % - Akzent4" xfId="11122" hidden="1" xr:uid="{789340F2-DB67-4E54-90D0-A542160A40C7}"/>
    <cellStyle name="20 % - Akzent4" xfId="11496" hidden="1" xr:uid="{E9E24E8B-1137-4C29-8FEC-1DCAF9A08340}"/>
    <cellStyle name="20 % - Akzent4" xfId="11688" hidden="1" xr:uid="{8380262E-7A54-4666-B36E-E1973AE654EC}"/>
    <cellStyle name="20 % - Akzent4" xfId="11511" hidden="1" xr:uid="{78771D1B-B178-41F0-A83C-C90443E892DC}"/>
    <cellStyle name="20 % - Akzent4" xfId="11543" hidden="1" xr:uid="{F188EB9C-B37F-45D2-BDFC-89B750B6E460}"/>
    <cellStyle name="20 % - Akzent4" xfId="12585" hidden="1" xr:uid="{71B6676A-07A6-4B11-B0D4-C85BBA63DAFB}"/>
    <cellStyle name="20 % - Akzent4" xfId="12600" hidden="1" xr:uid="{F1874306-0CA6-4CC5-863A-C2A7966DF3AB}"/>
    <cellStyle name="20 % - Akzent4" xfId="12633" hidden="1" xr:uid="{7AA2E9B5-B502-4BDE-92AB-F73295E90AD2}"/>
    <cellStyle name="20 % - Akzent4" xfId="12686" hidden="1" xr:uid="{090343E9-379D-402C-95AE-AB480E428BBF}"/>
    <cellStyle name="20 % - Akzent4" xfId="12674" hidden="1" xr:uid="{C8D75D66-63DA-4CAC-97EB-66139EF03822}"/>
    <cellStyle name="20 % - Akzent4" xfId="11602" hidden="1" xr:uid="{72DC68A3-053E-4855-B9F6-C4831C4F9DAD}"/>
    <cellStyle name="20 % - Akzent4" xfId="12414" hidden="1" xr:uid="{6E83A340-8714-4958-9580-BC8BE0440A6C}"/>
    <cellStyle name="20 % - Akzent4" xfId="11828" hidden="1" xr:uid="{6432FB3A-BB5B-4462-9106-C7C7A8BC4D92}"/>
    <cellStyle name="20 % - Akzent4" xfId="12400" hidden="1" xr:uid="{33C9E6B5-AC4C-4F63-A710-02998E05165F}"/>
    <cellStyle name="20 % - Akzent4" xfId="12382" hidden="1" xr:uid="{7C80583A-586E-4272-B913-94E10C1EE698}"/>
    <cellStyle name="20 % - Akzent4" xfId="12787" hidden="1" xr:uid="{A81A5DB9-DDCE-463E-A458-51FDCA140B50}"/>
    <cellStyle name="20 % - Akzent4" xfId="12802" hidden="1" xr:uid="{E7D844A2-44DF-4F1F-AA74-02126ACB78D7}"/>
    <cellStyle name="20 % - Akzent4" xfId="12835" hidden="1" xr:uid="{46B13D42-7AF6-4066-AD93-69F91BBB0AE7}"/>
    <cellStyle name="20 % - Akzent4" xfId="12891" hidden="1" xr:uid="{BD6D4D7D-A206-4B1F-943A-A7B1FB4C2D68}"/>
    <cellStyle name="20 % - Akzent4" xfId="12879" hidden="1" xr:uid="{CB627431-0B72-4F9B-ADBC-FF3671A2603C}"/>
    <cellStyle name="20 % - Akzent4" xfId="11296" hidden="1" xr:uid="{9BAE1F4D-56ED-4508-BF7E-4C47FD4876AB}"/>
    <cellStyle name="20 % - Akzent4" xfId="11988" hidden="1" xr:uid="{81AB2798-3B5F-41EA-A3F1-97B2E77DBECD}"/>
    <cellStyle name="20 % - Akzent4" xfId="11251" hidden="1" xr:uid="{99BE93BA-5BAE-4C54-BE23-F9A47FED3B8B}"/>
    <cellStyle name="20 % - Akzent4" xfId="11996" hidden="1" xr:uid="{CF1D2D0F-CF85-4F00-95E7-F21CF1A2D2BA}"/>
    <cellStyle name="20 % - Akzent4" xfId="11555" hidden="1" xr:uid="{1459A196-8DCA-4B42-BA34-3E49D62F03DC}"/>
    <cellStyle name="20 % - Akzent4" xfId="12965" hidden="1" xr:uid="{9B7A7DF7-31B7-444E-A939-8BA3153BDC0A}"/>
    <cellStyle name="20 % - Akzent4" xfId="12980" hidden="1" xr:uid="{261016A7-86E4-43CD-B097-D0DAA1E0D124}"/>
    <cellStyle name="20 % - Akzent4" xfId="13013" hidden="1" xr:uid="{C28A9602-A5A4-4320-8830-255B5B471D90}"/>
    <cellStyle name="20 % - Akzent4" xfId="13066" hidden="1" xr:uid="{D2535F69-9119-4EC1-B627-DF437652CE83}"/>
    <cellStyle name="20 % - Akzent4" xfId="13054" hidden="1" xr:uid="{048F6911-17F2-44BA-AD71-BCA0A3E9704C}"/>
    <cellStyle name="20 % - Akzent4" xfId="11909" hidden="1" xr:uid="{9980C088-B496-4B3D-9330-2DDE42AA1957}"/>
    <cellStyle name="20 % - Akzent4" xfId="12539" hidden="1" xr:uid="{DD5E3E74-6EB5-40CA-B07A-E492ADD8849B}"/>
    <cellStyle name="20 % - Akzent4" xfId="12531" hidden="1" xr:uid="{C5F489FF-6A59-4C27-9C9A-4850EA78259C}"/>
    <cellStyle name="20 % - Akzent4" xfId="11621" hidden="1" xr:uid="{17BA755B-E88F-48CA-8280-A457DC5F43A2}"/>
    <cellStyle name="20 % - Akzent4" xfId="11872" hidden="1" xr:uid="{1B24CCAE-5B75-494E-8C62-7E1D3A1BC5EC}"/>
    <cellStyle name="20 % - Akzent4" xfId="13099" hidden="1" xr:uid="{BC0CE72E-4EC1-4270-883B-14F068EEF5CE}"/>
    <cellStyle name="20 % - Akzent4" xfId="13114" hidden="1" xr:uid="{A635A88E-CE89-48D9-BEA5-CCD07666B209}"/>
    <cellStyle name="20 % - Akzent4" xfId="13147" hidden="1" xr:uid="{7929FA36-C07D-4CAB-97AE-4831E37FBE59}"/>
    <cellStyle name="20 % - Akzent4" xfId="13199" hidden="1" xr:uid="{AAB8D5B8-0F12-4839-8615-1F053BD7E5DD}"/>
    <cellStyle name="20 % - Akzent4" xfId="13187" hidden="1" xr:uid="{3CC337C1-19FC-419D-8FE4-7F1C4EB72B3F}"/>
    <cellStyle name="20 % - Akzent4" xfId="12185" hidden="1" xr:uid="{6B92E409-B14D-4475-9D23-E764866C1090}"/>
    <cellStyle name="20 % - Akzent4" xfId="12745" hidden="1" xr:uid="{70E5C9B4-492E-4876-A9AC-7B731B186F06}"/>
    <cellStyle name="20 % - Akzent4" xfId="12738" hidden="1" xr:uid="{65848E3E-0631-4A4F-909E-ED2B996C5A60}"/>
    <cellStyle name="20 % - Akzent4" xfId="11386" hidden="1" xr:uid="{5C02546D-E31A-41AE-9B52-8668B1ED6694}"/>
    <cellStyle name="20 % - Akzent4" xfId="11672" hidden="1" xr:uid="{6208A756-E841-4B97-8358-515C6EE500C6}"/>
    <cellStyle name="20 % - Akzent4" xfId="13224" hidden="1" xr:uid="{64E5A196-EB93-4027-99BC-3379C2A7D730}"/>
    <cellStyle name="20 % - Akzent4" xfId="13239" hidden="1" xr:uid="{B4BCA40B-A61B-4F08-BCC2-465D8F83B7C0}"/>
    <cellStyle name="20 % - Akzent4" xfId="13272" hidden="1" xr:uid="{7DEEA2D8-5C45-448D-A147-F2BFAF3A10BE}"/>
    <cellStyle name="20 % - Akzent4" xfId="13325" hidden="1" xr:uid="{336349F0-CE5F-49B4-9DF7-49F363EDBFEE}"/>
    <cellStyle name="20 % - Akzent4" xfId="13313" hidden="1" xr:uid="{6DC4FD3C-5530-427F-B153-CECE5872494D}"/>
    <cellStyle name="20 % - Akzent4" xfId="11668" hidden="1" xr:uid="{3D0CF0F8-06E7-40F9-B533-C601B2A13010}"/>
    <cellStyle name="20 % - Akzent4" xfId="12911" hidden="1" xr:uid="{71FA0192-9EC9-4AB2-94B4-036F4286AE97}"/>
    <cellStyle name="20 % - Akzent4" xfId="11428" hidden="1" xr:uid="{E43CA617-A268-441F-A924-AF362EFF6A16}"/>
    <cellStyle name="20 % - Akzent4" xfId="11864" hidden="1" xr:uid="{91F2311B-452F-49C8-8E1B-9517D532BE2D}"/>
    <cellStyle name="20 % - Akzent4" xfId="12510" hidden="1" xr:uid="{FA937853-BFF0-4051-B3A6-C6E06F024863}"/>
    <cellStyle name="20 % - Akzent4" xfId="13349" hidden="1" xr:uid="{3E3438BC-B1A5-4CBF-9D96-661C529EA9D3}"/>
    <cellStyle name="20 % - Akzent4" xfId="13364" hidden="1" xr:uid="{B8F28CA0-692F-44DE-8E12-A717FC8AA666}"/>
    <cellStyle name="20 % - Akzent4" xfId="13397" hidden="1" xr:uid="{8AD4AA9B-BC5B-41E4-A7F7-DF6D9970D41D}"/>
    <cellStyle name="20 % - Akzent4" xfId="13460" hidden="1" xr:uid="{B6987981-815A-4C4B-BB3C-F8E8FBE27277}"/>
    <cellStyle name="20 % - Akzent4" xfId="13448" hidden="1" xr:uid="{27CEC6C0-F8BB-408D-963F-3A2260CFDD89}"/>
    <cellStyle name="20 % - Akzent4" xfId="13562" hidden="1" xr:uid="{BCBC7E11-72BD-42DD-B3A9-1D72C4B6D0AF}"/>
    <cellStyle name="20 % - Akzent4" xfId="13782" hidden="1" xr:uid="{EF6527B4-1916-4266-8AB9-AA559AF13F70}"/>
    <cellStyle name="20 % - Akzent4" xfId="13861" hidden="1" xr:uid="{FBA58D65-A1C6-4854-AF86-ECA0355F3B76}"/>
    <cellStyle name="20 % - Akzent4" xfId="13794" hidden="1" xr:uid="{125BEB85-2B3B-430C-94A7-236ABB6BD05A}"/>
    <cellStyle name="20 % - Akzent4" xfId="13804" hidden="1" xr:uid="{518CFB3E-F6C0-4F5D-8865-D1AE9F005079}"/>
    <cellStyle name="20 % - Akzent4" xfId="14807" hidden="1" xr:uid="{EC919CE7-CEF3-4733-8E6C-C9DE172C3909}"/>
    <cellStyle name="20 % - Akzent4" xfId="14822" hidden="1" xr:uid="{28442FCC-D8A6-47D5-94E6-5B3E4AEC3948}"/>
    <cellStyle name="20 % - Akzent4" xfId="14855" hidden="1" xr:uid="{EA829F94-3347-4331-8024-2B7C8A6EDA60}"/>
    <cellStyle name="20 % - Akzent4" xfId="14905" hidden="1" xr:uid="{1BCB2926-9FE9-4A11-B5D3-730EE1D945D0}"/>
    <cellStyle name="20 % - Akzent4" xfId="14893" hidden="1" xr:uid="{9564D52A-5740-45C9-B570-4A16710357B4}"/>
    <cellStyle name="20 % - Akzent4" xfId="14924" hidden="1" xr:uid="{595A195F-DBDA-4207-85B3-BDC9ECC174EF}"/>
    <cellStyle name="20 % - Akzent4" xfId="14949" hidden="1" xr:uid="{148EB6FD-368D-4193-8E7E-449E561F8EC2}"/>
    <cellStyle name="20 % - Akzent4" xfId="15007" hidden="1" xr:uid="{58F55B0C-AEB7-478D-9476-996DEA330595}"/>
    <cellStyle name="20 % - Akzent4" xfId="14960" hidden="1" xr:uid="{6D47F30E-5D8D-49F6-89BF-B8008A24AA79}"/>
    <cellStyle name="20 % - Akzent4" xfId="14968" hidden="1" xr:uid="{BB20D086-269A-4D22-ABB7-7F0D5E02C616}"/>
    <cellStyle name="20 % - Akzent4" xfId="15040" hidden="1" xr:uid="{730436CE-C35E-4F73-B243-0A7D3CEAE7B6}"/>
    <cellStyle name="20 % - Akzent4" xfId="15055" hidden="1" xr:uid="{28F848B0-77A7-47EF-ACFF-2CCAA5FFD87E}"/>
    <cellStyle name="20 % - Akzent4" xfId="15088" hidden="1" xr:uid="{7B46AE4F-B8FE-453C-862E-AC6192000168}"/>
    <cellStyle name="20 % - Akzent4" xfId="15137" hidden="1" xr:uid="{7568B5C3-FF4B-43BD-A10F-AE822FE1EBD0}"/>
    <cellStyle name="20 % - Akzent4" xfId="15125" hidden="1" xr:uid="{06EA836C-042D-4E51-A2CE-88F4D00C1823}"/>
    <cellStyle name="20 % - Akzent4" xfId="15199" hidden="1" xr:uid="{87561DC4-DC02-4BA0-B6A3-2C3CEE19C5E5}"/>
    <cellStyle name="20 % - Akzent4" xfId="15772" hidden="1" xr:uid="{2159D62D-27EB-42F8-9555-2913B3241534}"/>
    <cellStyle name="20 % - Akzent4" xfId="15987" hidden="1" xr:uid="{AE3DC31E-397C-4BA0-989C-813BACAC3079}"/>
    <cellStyle name="20 % - Akzent4" xfId="15788" hidden="1" xr:uid="{C45E7365-A55E-4EE9-8CD5-FA5AC1A3B385}"/>
    <cellStyle name="20 % - Akzent4" xfId="15826" hidden="1" xr:uid="{F21B8696-B1D9-4CB3-AEE1-B9B72F0CDB81}"/>
    <cellStyle name="20 % - Akzent4" xfId="17288" hidden="1" xr:uid="{FD84EAEC-BFCC-4F30-B99E-210C37085A86}"/>
    <cellStyle name="20 % - Akzent4" xfId="17303" hidden="1" xr:uid="{47456602-1BC7-4D01-BE37-EEF03A497BFA}"/>
    <cellStyle name="20 % - Akzent4" xfId="17336" hidden="1" xr:uid="{D73FE012-C8D7-46E1-943A-DDBA63F534EB}"/>
    <cellStyle name="20 % - Akzent4" xfId="17389" hidden="1" xr:uid="{5FE54E06-13ED-4C53-92E6-E152DC74CDAD}"/>
    <cellStyle name="20 % - Akzent4" xfId="17377" hidden="1" xr:uid="{9079421C-75DD-402E-AFF5-6A181F54E4A1}"/>
    <cellStyle name="20 % - Akzent4" xfId="15679" hidden="1" xr:uid="{1B8BC7B5-0671-411C-B450-2BB1C513E1A2}"/>
    <cellStyle name="20 % - Akzent4" xfId="17021" hidden="1" xr:uid="{10D7E694-3703-4D33-A0D9-EC485677FA14}"/>
    <cellStyle name="20 % - Akzent4" xfId="16765" hidden="1" xr:uid="{E0A3E951-FAD0-4343-9B22-3B3C6D07A554}"/>
    <cellStyle name="20 % - Akzent4" xfId="17004" hidden="1" xr:uid="{E115AAAE-DFCE-4032-A27E-DE8AAAECF1B4}"/>
    <cellStyle name="20 % - Akzent4" xfId="16224" hidden="1" xr:uid="{06D37D55-DCDB-4104-8F8B-9A0DE3214A7D}"/>
    <cellStyle name="20 % - Akzent4" xfId="17444" hidden="1" xr:uid="{C702CBAF-C4C5-4C2A-879B-D720B562101A}"/>
    <cellStyle name="20 % - Akzent4" xfId="17459" hidden="1" xr:uid="{3A43F249-74CF-4CE3-AAAF-F828A6C00457}"/>
    <cellStyle name="20 % - Akzent4" xfId="17492" hidden="1" xr:uid="{DEFE049A-B5C3-43D0-92E8-CA1F1839EBBB}"/>
    <cellStyle name="20 % - Akzent4" xfId="17555" hidden="1" xr:uid="{2A4E5F41-086A-4F51-A29F-54F8E8977300}"/>
    <cellStyle name="20 % - Akzent4" xfId="17543" hidden="1" xr:uid="{F21940B8-814D-4829-BFD3-3DD0FB74E73A}"/>
    <cellStyle name="20 % - Akzent4" xfId="15731" hidden="1" xr:uid="{45250470-3F57-4932-9046-7C63CC7ED7F6}"/>
    <cellStyle name="20 % - Akzent4" xfId="15300" hidden="1" xr:uid="{09D74549-4B5E-48E5-B599-7AECAEC404BA}"/>
    <cellStyle name="20 % - Akzent4" xfId="17346" hidden="1" xr:uid="{B28CA5E2-CCB6-492E-8830-3BA10EF9CB1A}"/>
    <cellStyle name="20 % - Akzent4" xfId="16137" hidden="1" xr:uid="{CD10EA7A-6795-4C96-AEBD-E36811166823}"/>
    <cellStyle name="20 % - Akzent4" xfId="15341" hidden="1" xr:uid="{2B3576FC-47A2-4D6F-BCAC-F1BA8B085295}"/>
    <cellStyle name="20 % - Akzent4" xfId="17588" hidden="1" xr:uid="{4C0DCDCE-B614-43F4-A548-E8991CA0FE06}"/>
    <cellStyle name="20 % - Akzent4" xfId="17603" hidden="1" xr:uid="{53CA8C76-429C-4DD6-8CC0-266F175292F8}"/>
    <cellStyle name="20 % - Akzent4" xfId="17636" hidden="1" xr:uid="{1D94DAA5-ADFD-4D84-9B5C-3206F21D0F8C}"/>
    <cellStyle name="20 % - Akzent4" xfId="17699" hidden="1" xr:uid="{B9C71A55-36A1-47A8-87B5-C64CD006CB11}"/>
    <cellStyle name="20 % - Akzent4" xfId="17687" hidden="1" xr:uid="{5DB0ED6F-FAE7-4167-BC20-09D7DD0AAD2D}"/>
    <cellStyle name="20 % - Akzent4" xfId="14785" hidden="1" xr:uid="{7A54D5F9-32C1-4C8E-8796-59A8D2557014}"/>
    <cellStyle name="20 % - Akzent4" xfId="14580" hidden="1" xr:uid="{28217447-7410-4A77-8EA8-C3E8FD8BEC99}"/>
    <cellStyle name="20 % - Akzent4" xfId="14324" hidden="1" xr:uid="{2826C40B-42A6-4C30-B7DB-B2FE44BAFC89}"/>
    <cellStyle name="20 % - Akzent4" xfId="14564" hidden="1" xr:uid="{350F8B40-DCAD-47AC-A924-771F0C0CCEBD}"/>
    <cellStyle name="20 % - Akzent4" xfId="14514" hidden="1" xr:uid="{F9D3FFEA-4FAD-4E49-8C07-A37CE603932A}"/>
    <cellStyle name="20 % - Akzent4" xfId="17728" hidden="1" xr:uid="{02332653-DB4D-4F64-9807-B0FFA58856B6}"/>
    <cellStyle name="20 % - Akzent4" xfId="17743" hidden="1" xr:uid="{16DAB0A8-36D9-47CD-B55B-E323E1BFDC86}"/>
    <cellStyle name="20 % - Akzent4" xfId="17776" hidden="1" xr:uid="{B300B7C9-6755-479D-B43C-895EF89AB6B3}"/>
    <cellStyle name="20 % - Akzent4" xfId="17839" hidden="1" xr:uid="{537F73D9-E819-430D-BFB8-34730AF135F7}"/>
    <cellStyle name="20 % - Akzent4" xfId="17827" hidden="1" xr:uid="{D5E050CC-8239-427B-AB32-346C3554F74F}"/>
    <cellStyle name="20 % - Akzent4" xfId="17864" hidden="1" xr:uid="{224D926C-215C-4BD5-9D74-1057E7B2CB5F}"/>
    <cellStyle name="20 % - Akzent4" xfId="18383" hidden="1" xr:uid="{158AA817-5BED-4D0C-8F50-4ABF34881546}"/>
    <cellStyle name="20 % - Akzent4" xfId="18753" hidden="1" xr:uid="{23130EE2-C16E-4B47-86C7-55BC98596F9D}"/>
    <cellStyle name="20 % - Akzent4" xfId="18403" hidden="1" xr:uid="{E1640536-393D-485C-9F07-4C4895B2FD41}"/>
    <cellStyle name="20 % - Akzent4" xfId="18469" hidden="1" xr:uid="{055CD273-EACA-4D70-A6FC-A0F71DF004CB}"/>
    <cellStyle name="20 % - Akzent4" xfId="18988" hidden="1" xr:uid="{FB16F37E-B4A4-403A-93AF-D55CDB8BCE32}"/>
    <cellStyle name="20 % - Akzent4" xfId="19003" hidden="1" xr:uid="{1A83367D-6A22-4063-BC9A-3C7D30F993EF}"/>
    <cellStyle name="20 % - Akzent4" xfId="19036" hidden="1" xr:uid="{6B19BBF0-9913-4E31-87F1-495DA8B3B887}"/>
    <cellStyle name="20 % - Akzent4" xfId="19099" hidden="1" xr:uid="{889EC4F1-C9C3-4CDF-86DA-B9C98671864A}"/>
    <cellStyle name="20 % - Akzent4" xfId="19087" hidden="1" xr:uid="{3D3B10DF-40BC-49A0-9E1C-8A7C16C7278A}"/>
    <cellStyle name="20 % - Akzent4 2" xfId="551" xr:uid="{089FDA4E-D46B-47F8-8518-16F662B726F8}"/>
    <cellStyle name="20 % - Akzent4 3" xfId="420" xr:uid="{1876BF3F-0E32-4EA0-87E4-66FBEDAAA264}"/>
    <cellStyle name="20 % - Akzent5" xfId="237" hidden="1" xr:uid="{7A56DCA2-9BCE-47C6-B3CE-40B1B5800737}"/>
    <cellStyle name="20 % - Akzent5" xfId="1134" hidden="1" xr:uid="{0E9EE9BA-45DA-439A-9886-84E67A241257}"/>
    <cellStyle name="20 % - Akzent5" xfId="1527" hidden="1" xr:uid="{BD68D196-0B22-4C22-80C9-0B58F04338C4}"/>
    <cellStyle name="20 % - Akzent5" xfId="1536" hidden="1" xr:uid="{53272C7C-D2AB-4029-84C9-AFA720A3284F}"/>
    <cellStyle name="20 % - Akzent5" xfId="1535" hidden="1" xr:uid="{7BDE0979-0FAE-42F5-8093-5A0C6474C0E0}"/>
    <cellStyle name="20 % - Akzent5" xfId="3359" hidden="1" xr:uid="{2532F3F8-D7A8-41D2-97D1-6C2C24D218C7}"/>
    <cellStyle name="20 % - Akzent5" xfId="3373" hidden="1" xr:uid="{01061F02-FDF2-4537-B6FD-5B6D79E71E32}"/>
    <cellStyle name="20 % - Akzent5" xfId="3407" hidden="1" xr:uid="{B805BDCA-0654-4457-8367-B00C8A9E650B}"/>
    <cellStyle name="20 % - Akzent5" xfId="3423" hidden="1" xr:uid="{104D8D44-F547-4631-8F0F-6C15470158F5}"/>
    <cellStyle name="20 % - Akzent5" xfId="3441" hidden="1" xr:uid="{76FFA49F-1F54-4400-9995-B3255EECFDD8}"/>
    <cellStyle name="20 % - Akzent5" xfId="3489" hidden="1" xr:uid="{DEBA7DFE-DC7B-4A1B-B072-4CED0E8E80B8}"/>
    <cellStyle name="20 % - Akzent5" xfId="3514" hidden="1" xr:uid="{74C0C975-F663-481A-BA3F-0274CE5F6A91}"/>
    <cellStyle name="20 % - Akzent5" xfId="3580" hidden="1" xr:uid="{2D303874-750E-428A-866B-469F5DCD56C5}"/>
    <cellStyle name="20 % - Akzent5" xfId="3586" hidden="1" xr:uid="{2B2BDF18-B062-40E6-8A10-69E31CDE803C}"/>
    <cellStyle name="20 % - Akzent5" xfId="3585" hidden="1" xr:uid="{C07B36B6-F24A-4E0C-8316-188C3CAAFCC8}"/>
    <cellStyle name="20 % - Akzent5" xfId="3605" hidden="1" xr:uid="{EAB52809-E93E-4A11-BE2F-FA953FB04C1E}"/>
    <cellStyle name="20 % - Akzent5" xfId="3619" hidden="1" xr:uid="{843ADC1C-6F5E-4981-B25E-E509E8D3E07F}"/>
    <cellStyle name="20 % - Akzent5" xfId="3653" hidden="1" xr:uid="{D4B7A113-F9EF-4AE8-A6BE-52F66659C9BB}"/>
    <cellStyle name="20 % - Akzent5" xfId="3659" hidden="1" xr:uid="{FE625409-D347-45DC-B4E9-32FB7C868D41}"/>
    <cellStyle name="20 % - Akzent5" xfId="3677" hidden="1" xr:uid="{941DD1F3-47E3-41B0-B0A4-7A6A9B8846C5}"/>
    <cellStyle name="20 % - Akzent5" xfId="3770" hidden="1" xr:uid="{62CB800E-E8A4-46DD-A067-56C1D9854336}"/>
    <cellStyle name="20 % - Akzent5" xfId="4343" hidden="1" xr:uid="{311AF075-7154-4CA5-B368-49109498DB2A}"/>
    <cellStyle name="20 % - Akzent5" xfId="4576" hidden="1" xr:uid="{3EE721CD-ECE7-4761-A759-5EB5305012BB}"/>
    <cellStyle name="20 % - Akzent5" xfId="4585" hidden="1" xr:uid="{CEBB8ED1-1FED-40A2-9820-1DB70F30A979}"/>
    <cellStyle name="20 % - Akzent5" xfId="4584" hidden="1" xr:uid="{351D4DF7-D32D-4D7C-A97D-11A85B6BC87F}"/>
    <cellStyle name="20 % - Akzent5" xfId="5859" hidden="1" xr:uid="{49A68AF4-4B99-433A-BD08-FEB579B3F09A}"/>
    <cellStyle name="20 % - Akzent5" xfId="5873" hidden="1" xr:uid="{5C709764-799B-437D-9C9E-1CDF23A5D56A}"/>
    <cellStyle name="20 % - Akzent5" xfId="5907" hidden="1" xr:uid="{434F8B52-D68B-418B-A0B4-D4490EA0B98D}"/>
    <cellStyle name="20 % - Akzent5" xfId="5916" hidden="1" xr:uid="{D9A5A641-3444-4AAF-8261-4167C01CF000}"/>
    <cellStyle name="20 % - Akzent5" xfId="5934" hidden="1" xr:uid="{26652E28-7BF1-45CC-BBAF-7B60D608838A}"/>
    <cellStyle name="20 % - Akzent5" xfId="4920" hidden="1" xr:uid="{777CDACF-B7E1-4B1E-93AE-D3B25948EC49}"/>
    <cellStyle name="20 % - Akzent5" xfId="5586" hidden="1" xr:uid="{20772C1B-BD7E-40D8-9F92-3FA67AFC1462}"/>
    <cellStyle name="20 % - Akzent5" xfId="5313" hidden="1" xr:uid="{D509BCE5-DA4D-4FAD-84AD-2D9BAA60DDCE}"/>
    <cellStyle name="20 % - Akzent5" xfId="5306" hidden="1" xr:uid="{CE9B2942-13D8-4707-8C16-C9F14489CB44}"/>
    <cellStyle name="20 % - Akzent5" xfId="5307" hidden="1" xr:uid="{1AC5B354-8EBA-4504-A475-2C73A7D63D2B}"/>
    <cellStyle name="20 % - Akzent5" xfId="6015" hidden="1" xr:uid="{5A4DC369-4232-417D-B0A9-4ACCA05F96A6}"/>
    <cellStyle name="20 % - Akzent5" xfId="6029" hidden="1" xr:uid="{29C07C08-F20C-4784-A979-95103BF026DA}"/>
    <cellStyle name="20 % - Akzent5" xfId="6063" hidden="1" xr:uid="{7B25674B-C396-483A-B0D9-902E64760FE8}"/>
    <cellStyle name="20 % - Akzent5" xfId="6079" hidden="1" xr:uid="{8E897B49-55A4-4913-A095-CAF5402EC90E}"/>
    <cellStyle name="20 % - Akzent5" xfId="6097" hidden="1" xr:uid="{80875B47-A953-4ACE-A54F-AC7D1C60C7E1}"/>
    <cellStyle name="20 % - Akzent5" xfId="5989" hidden="1" xr:uid="{5ED0555A-E08B-4F2F-8075-8707BC863BDC}"/>
    <cellStyle name="20 % - Akzent5" xfId="5073" hidden="1" xr:uid="{28C50D8F-E59E-4A41-9783-20483F74B72F}"/>
    <cellStyle name="20 % - Akzent5" xfId="4370" hidden="1" xr:uid="{C4401875-9624-42F7-937F-CC29F4648802}"/>
    <cellStyle name="20 % - Akzent5" xfId="5839" hidden="1" xr:uid="{4A421E26-C838-4E31-B18A-9648BFAB5D39}"/>
    <cellStyle name="20 % - Akzent5" xfId="5722" hidden="1" xr:uid="{074F0ADD-50F2-4CD9-A5FF-AD3AC82E5F0B}"/>
    <cellStyle name="20 % - Akzent5" xfId="6159" hidden="1" xr:uid="{E669EDA0-C6CC-4491-87CB-064BD5685FF8}"/>
    <cellStyle name="20 % - Akzent5" xfId="6173" hidden="1" xr:uid="{EF502230-5815-4DDD-8285-4F092DAC93C9}"/>
    <cellStyle name="20 % - Akzent5" xfId="6207" hidden="1" xr:uid="{57BE89C2-C5A1-46B6-B2DA-721C7F3B88F2}"/>
    <cellStyle name="20 % - Akzent5" xfId="6223" hidden="1" xr:uid="{73D90C4C-03A7-43C7-98F2-2AB74F5C7205}"/>
    <cellStyle name="20 % - Akzent5" xfId="6241" hidden="1" xr:uid="{408B4941-433F-42F4-BBBA-584075445920}"/>
    <cellStyle name="20 % - Akzent5" xfId="6359" hidden="1" xr:uid="{E51D926F-0069-4298-AFBC-16DD6F08B6B9}"/>
    <cellStyle name="20 % - Akzent5" xfId="6746" hidden="1" xr:uid="{34C0DBEA-D110-4514-B0DF-71F6C30DC834}"/>
    <cellStyle name="20 % - Akzent5" xfId="7055" hidden="1" xr:uid="{6D687A48-4722-4D50-8909-348B5A90F596}"/>
    <cellStyle name="20 % - Akzent5" xfId="7064" hidden="1" xr:uid="{F3C54CC0-645E-4727-9E6A-FA0E0B4DA041}"/>
    <cellStyle name="20 % - Akzent5" xfId="7063" hidden="1" xr:uid="{420CBC7A-F2C9-4735-9217-66D597219E07}"/>
    <cellStyle name="20 % - Akzent5" xfId="7405" hidden="1" xr:uid="{83A6F08C-D603-40BA-818B-8B004CF101F3}"/>
    <cellStyle name="20 % - Akzent5" xfId="7419" hidden="1" xr:uid="{58655FCE-22DB-4019-879C-1D853D18CC22}"/>
    <cellStyle name="20 % - Akzent5" xfId="7453" hidden="1" xr:uid="{A82E6926-CBE2-4F25-8286-542968B211CD}"/>
    <cellStyle name="20 % - Akzent5" xfId="7469" hidden="1" xr:uid="{F49A61C3-E2E2-42E8-B156-0AC28B98B5B9}"/>
    <cellStyle name="20 % - Akzent5" xfId="7487" hidden="1" xr:uid="{2B48BBE1-8715-4852-BA90-01CA2187CD13}"/>
    <cellStyle name="20 % - Akzent5" xfId="7535" hidden="1" xr:uid="{8CC46C18-F941-4E64-8DF8-1B108288BE02}"/>
    <cellStyle name="20 % - Akzent5" xfId="7560" hidden="1" xr:uid="{8D82A176-7FD9-41D4-BC72-F55CC825E099}"/>
    <cellStyle name="20 % - Akzent5" xfId="7626" hidden="1" xr:uid="{59D14968-62B1-4D56-BE4F-D399482D6DAE}"/>
    <cellStyle name="20 % - Akzent5" xfId="7632" hidden="1" xr:uid="{FCB56BA7-5832-4DB9-8E37-62678031C627}"/>
    <cellStyle name="20 % - Akzent5" xfId="7631" hidden="1" xr:uid="{735B0329-747E-41D2-92A7-9CEE650A647E}"/>
    <cellStyle name="20 % - Akzent5" xfId="7651" hidden="1" xr:uid="{7B560A8B-1C11-4AB1-9012-FC7924DCFC29}"/>
    <cellStyle name="20 % - Akzent5" xfId="7665" hidden="1" xr:uid="{501203A7-A09D-453C-8B5B-FE1E248CADB2}"/>
    <cellStyle name="20 % - Akzent5" xfId="7699" hidden="1" xr:uid="{EFA0D554-2D5D-43EB-B04F-BFBBD88B7CE9}"/>
    <cellStyle name="20 % - Akzent5" xfId="7705" hidden="1" xr:uid="{AC099BFF-DECC-4934-9342-378A028FAB1C}"/>
    <cellStyle name="20 % - Akzent5" xfId="7723" hidden="1" xr:uid="{95088C28-3516-4836-A810-91E5FFDD3610}"/>
    <cellStyle name="20 % - Akzent5" xfId="7358" hidden="1" xr:uid="{DB9F8541-6099-4A48-B380-4763D339D9FF}"/>
    <cellStyle name="20 % - Akzent5" xfId="7144" hidden="1" xr:uid="{04947F70-DB96-4704-8409-5AF9654458A3}"/>
    <cellStyle name="20 % - Akzent5" xfId="6503" hidden="1" xr:uid="{8D21E745-53AC-4377-807D-E88647ADE41C}"/>
    <cellStyle name="20 % - Akzent5" xfId="6842" hidden="1" xr:uid="{23D4D189-649A-4533-80A8-68A53FEC9727}"/>
    <cellStyle name="20 % - Akzent5" xfId="6938" hidden="1" xr:uid="{2839BAA4-F9F7-486D-BE09-B826DC9538F3}"/>
    <cellStyle name="20 % - Akzent5" xfId="7775" hidden="1" xr:uid="{9BCC4D45-3F99-4D87-A992-ABFDF77F5C94}"/>
    <cellStyle name="20 % - Akzent5" xfId="7789" hidden="1" xr:uid="{BDCFEC77-F8F3-4FDC-8807-B3DC21D80B9C}"/>
    <cellStyle name="20 % - Akzent5" xfId="7823" hidden="1" xr:uid="{54C1FA67-EE30-46EB-B068-188AC5A40693}"/>
    <cellStyle name="20 % - Akzent5" xfId="7829" hidden="1" xr:uid="{FDD8D3D3-549A-47C4-ACD1-95ADD0341B55}"/>
    <cellStyle name="20 % - Akzent5" xfId="7847" hidden="1" xr:uid="{979CF37F-1A88-4A71-8FDD-56057C74840B}"/>
    <cellStyle name="20 % - Akzent5" xfId="7889" hidden="1" xr:uid="{650A670C-5BA8-47A6-A6B6-24981F5E5F67}"/>
    <cellStyle name="20 % - Akzent5" xfId="7914" hidden="1" xr:uid="{6840F416-39FE-403D-B0F6-72C2937B32CF}"/>
    <cellStyle name="20 % - Akzent5" xfId="7980" hidden="1" xr:uid="{03D1203E-EE05-4F64-A065-4D7810C01B3A}"/>
    <cellStyle name="20 % - Akzent5" xfId="7986" hidden="1" xr:uid="{7D40BF99-18FA-480F-8938-94DE73671C6E}"/>
    <cellStyle name="20 % - Akzent5" xfId="7985" hidden="1" xr:uid="{0A6BCD30-4899-4150-912F-3D9AE46D9BEC}"/>
    <cellStyle name="20 % - Akzent5" xfId="8005" hidden="1" xr:uid="{E81F9265-ADBE-4CF7-B254-009EF84C0C1A}"/>
    <cellStyle name="20 % - Akzent5" xfId="8019" hidden="1" xr:uid="{36B7AC83-28D3-48E6-A11B-4DA8084F7062}"/>
    <cellStyle name="20 % - Akzent5" xfId="8053" hidden="1" xr:uid="{5D7B00A7-B130-4FA9-9716-64D7E1371024}"/>
    <cellStyle name="20 % - Akzent5" xfId="8059" hidden="1" xr:uid="{1A42F57F-EEDB-4829-80CE-ACD7694558DF}"/>
    <cellStyle name="20 % - Akzent5" xfId="8077" hidden="1" xr:uid="{EBFA5BFE-690D-4425-A238-35D1DB002426}"/>
    <cellStyle name="20 % - Akzent5" xfId="8140" hidden="1" xr:uid="{F9F98F5B-37CC-4214-89A2-D26381E7B982}"/>
    <cellStyle name="20 % - Akzent5" xfId="8716" hidden="1" xr:uid="{9B3C9708-F410-4AF6-9FF0-CAC54DCDBEC4}"/>
    <cellStyle name="20 % - Akzent5" xfId="9109" hidden="1" xr:uid="{0A77B672-1E2E-4D98-9EE0-FA2BFBE2675A}"/>
    <cellStyle name="20 % - Akzent5" xfId="9118" hidden="1" xr:uid="{91554A29-F0CF-411E-B6C0-8939DDC73673}"/>
    <cellStyle name="20 % - Akzent5" xfId="9117" hidden="1" xr:uid="{6E36568A-4B19-47CB-8467-F363D08C3444}"/>
    <cellStyle name="20 % - Akzent5" xfId="10105" hidden="1" xr:uid="{130AC5AD-69FA-4089-8806-19AEFE808D5B}"/>
    <cellStyle name="20 % - Akzent5" xfId="10119" hidden="1" xr:uid="{E0375BBD-4F38-4BB6-8616-3F7A949A2E73}"/>
    <cellStyle name="20 % - Akzent5" xfId="10153" hidden="1" xr:uid="{0AC4256E-1BF9-4D21-93A4-474CDAC0D846}"/>
    <cellStyle name="20 % - Akzent5" xfId="10169" hidden="1" xr:uid="{A40E0C28-0475-4192-8304-3411427ADC13}"/>
    <cellStyle name="20 % - Akzent5" xfId="10187" hidden="1" xr:uid="{003126DD-FFC6-4E11-92BA-9B0AF7ABA045}"/>
    <cellStyle name="20 % - Akzent5" xfId="9387" hidden="1" xr:uid="{CD0580E4-DA0E-4440-B086-2257F220C649}"/>
    <cellStyle name="20 % - Akzent5" xfId="9784" hidden="1" xr:uid="{FEBE06DC-A553-4D58-892F-190DBDC2E9DD}"/>
    <cellStyle name="20 % - Akzent5" xfId="8292" hidden="1" xr:uid="{E1B04044-649E-465B-941F-B1F6118A27F5}"/>
    <cellStyle name="20 % - Akzent5" xfId="9543" hidden="1" xr:uid="{609A0ADB-3133-4CF5-B697-371702520E04}"/>
    <cellStyle name="20 % - Akzent5" xfId="9544" hidden="1" xr:uid="{63A0946E-6F5C-4A70-88BE-9BAEC7E7B1EE}"/>
    <cellStyle name="20 % - Akzent5" xfId="10313" hidden="1" xr:uid="{433345E4-2421-4037-A6DD-5463FA7B7B99}"/>
    <cellStyle name="20 % - Akzent5" xfId="10327" hidden="1" xr:uid="{8FDDC644-2A2E-465E-BF48-8106BF5EB746}"/>
    <cellStyle name="20 % - Akzent5" xfId="10361" hidden="1" xr:uid="{E767708C-80FD-4592-85B4-C9C2B7CC5A0F}"/>
    <cellStyle name="20 % - Akzent5" xfId="10377" hidden="1" xr:uid="{97F6DD3F-43A5-4B17-893B-1B3DEAC3383C}"/>
    <cellStyle name="20 % - Akzent5" xfId="10395" hidden="1" xr:uid="{CC5992BB-CF6F-40BE-A55A-9A84E3207FE3}"/>
    <cellStyle name="20 % - Akzent5" xfId="10281" hidden="1" xr:uid="{CEF97379-FF97-44FE-8EC4-2057AB98D49D}"/>
    <cellStyle name="20 % - Akzent5" xfId="10254" hidden="1" xr:uid="{69D755EA-1184-4431-8513-A0BFC258A440}"/>
    <cellStyle name="20 % - Akzent5" xfId="9372" hidden="1" xr:uid="{2C4CD4F6-3B63-4ACD-AEB0-EDB65BAB5271}"/>
    <cellStyle name="20 % - Akzent5" xfId="9433" hidden="1" xr:uid="{9158EBFA-D925-450F-AF9B-989ABA66F371}"/>
    <cellStyle name="20 % - Akzent5" xfId="10218" hidden="1" xr:uid="{AC819EBD-EF35-4D55-867B-DCC2ECF0EE17}"/>
    <cellStyle name="20 % - Akzent5" xfId="10442" hidden="1" xr:uid="{B0ABFE59-44E4-46C8-B343-71228A1B72E3}"/>
    <cellStyle name="20 % - Akzent5" xfId="10456" hidden="1" xr:uid="{71A03C4B-5E1A-4E01-9371-480892DBB31D}"/>
    <cellStyle name="20 % - Akzent5" xfId="10490" hidden="1" xr:uid="{13B0290D-A286-4957-B2FA-56AA745C3D3B}"/>
    <cellStyle name="20 % - Akzent5" xfId="10496" hidden="1" xr:uid="{6516E496-4A81-4734-94BA-2FB77878A578}"/>
    <cellStyle name="20 % - Akzent5" xfId="10514" hidden="1" xr:uid="{D2B6F66D-CCD1-4F5D-A894-724D77502846}"/>
    <cellStyle name="20 % - Akzent5" xfId="10557" hidden="1" xr:uid="{4EE29D0D-9492-4296-9D97-D11383761D5F}"/>
    <cellStyle name="20 % - Akzent5" xfId="10673" hidden="1" xr:uid="{8AC81DA9-710D-484C-8FD1-6CCE24115C84}"/>
    <cellStyle name="20 % - Akzent5" xfId="10799" hidden="1" xr:uid="{9D56BB4C-6DB5-48B1-AC62-02CF1EB00860}"/>
    <cellStyle name="20 % - Akzent5" xfId="10805" hidden="1" xr:uid="{2E877F43-111F-4172-8723-7F0A84012E04}"/>
    <cellStyle name="20 % - Akzent5" xfId="10804" hidden="1" xr:uid="{F75656D6-454E-4E30-81AC-4E4892073D4C}"/>
    <cellStyle name="20 % - Akzent5" xfId="10965" hidden="1" xr:uid="{FEB04355-EA07-4F8A-A3D7-D308238F6EA6}"/>
    <cellStyle name="20 % - Akzent5" xfId="10979" hidden="1" xr:uid="{BD2F83EC-6BB0-4837-976C-1973F37313DF}"/>
    <cellStyle name="20 % - Akzent5" xfId="11013" hidden="1" xr:uid="{39B16AE3-1730-4235-9128-FEBD98C5E563}"/>
    <cellStyle name="20 % - Akzent5" xfId="11019" hidden="1" xr:uid="{A347C772-4560-441D-830C-DBD3A5E4F913}"/>
    <cellStyle name="20 % - Akzent5" xfId="11037" hidden="1" xr:uid="{B7ECCFAA-CF70-4D2F-9DAE-F061AE4FD623}"/>
    <cellStyle name="20 % - Akzent5" xfId="11125" hidden="1" xr:uid="{E40E84B2-9E8A-4F60-96EA-47B7DAAAD4DC}"/>
    <cellStyle name="20 % - Akzent5" xfId="11499" hidden="1" xr:uid="{B9439840-5BA7-4E65-B1A0-0DBEBA23388C}"/>
    <cellStyle name="20 % - Akzent5" xfId="11705" hidden="1" xr:uid="{12D132E9-2C91-4348-BADF-CC349404F61D}"/>
    <cellStyle name="20 % - Akzent5" xfId="11712" hidden="1" xr:uid="{4D91EC83-436C-4F6C-B8D8-D0822F858406}"/>
    <cellStyle name="20 % - Akzent5" xfId="11711" hidden="1" xr:uid="{EABEE482-E657-4729-B5D1-4B24AC24E58C}"/>
    <cellStyle name="20 % - Akzent5" xfId="12588" hidden="1" xr:uid="{4123E45C-67F7-4A1D-84FA-58C02BFE8C97}"/>
    <cellStyle name="20 % - Akzent5" xfId="12602" hidden="1" xr:uid="{62338E62-9BD9-4249-A5C1-02C6CAC9E9E4}"/>
    <cellStyle name="20 % - Akzent5" xfId="12636" hidden="1" xr:uid="{C691D060-C433-41F9-93A9-FB4642970AFE}"/>
    <cellStyle name="20 % - Akzent5" xfId="12643" hidden="1" xr:uid="{9446A1C2-504C-45F8-849B-D8022D20A23D}"/>
    <cellStyle name="20 % - Akzent5" xfId="12661" hidden="1" xr:uid="{BCADE818-8196-4134-9540-0E34FCD38DDC}"/>
    <cellStyle name="20 % - Akzent5" xfId="11176" hidden="1" xr:uid="{7628DCD2-446C-4B20-A67F-305E895C9269}"/>
    <cellStyle name="20 % - Akzent5" xfId="12411" hidden="1" xr:uid="{4A7E1A12-EF3B-4BDF-A42E-4093B7F55ED3}"/>
    <cellStyle name="20 % - Akzent5" xfId="12249" hidden="1" xr:uid="{F64B6035-8C4A-479C-B773-94AFDD65406F}"/>
    <cellStyle name="20 % - Akzent5" xfId="12244" hidden="1" xr:uid="{BE9A6B4E-8C12-4D0E-9EA9-DA281757CD20}"/>
    <cellStyle name="20 % - Akzent5" xfId="12245" hidden="1" xr:uid="{694BDE68-D528-469B-AA1C-F42AC38DAF20}"/>
    <cellStyle name="20 % - Akzent5" xfId="12790" hidden="1" xr:uid="{B6A67CE5-6FBA-4B47-87CC-F1453CA69A6B}"/>
    <cellStyle name="20 % - Akzent5" xfId="12804" hidden="1" xr:uid="{17577AAE-7237-499B-8856-037C58F7D145}"/>
    <cellStyle name="20 % - Akzent5" xfId="12838" hidden="1" xr:uid="{1A5B92AC-DBA1-4658-B624-0EFA3D0EB24C}"/>
    <cellStyle name="20 % - Akzent5" xfId="12850" hidden="1" xr:uid="{6C0F613B-CEB9-42BC-B06F-5387825EDC00}"/>
    <cellStyle name="20 % - Akzent5" xfId="12868" hidden="1" xr:uid="{3FA04EEA-BCBE-4B62-9516-F1AA45AA0246}"/>
    <cellStyle name="20 % - Akzent5" xfId="12325" hidden="1" xr:uid="{28D53CC9-67E5-4DE0-B2D3-A6E26FB0759A}"/>
    <cellStyle name="20 % - Akzent5" xfId="11990" hidden="1" xr:uid="{18821500-D592-4F0E-9EB1-6380B3A39420}"/>
    <cellStyle name="20 % - Akzent5" xfId="11755" hidden="1" xr:uid="{F9D01E16-4888-463E-A1E0-9A93FEA8336E}"/>
    <cellStyle name="20 % - Akzent5" xfId="11147" hidden="1" xr:uid="{0DCB85FF-B37F-4F48-980F-82A29EA035DC}"/>
    <cellStyle name="20 % - Akzent5" xfId="11187" hidden="1" xr:uid="{CB24B577-0EBF-440E-B3E7-96743BCF592A}"/>
    <cellStyle name="20 % - Akzent5" xfId="12968" hidden="1" xr:uid="{8DB21332-70DA-43FC-B478-BA955AD2A4C9}"/>
    <cellStyle name="20 % - Akzent5" xfId="12982" hidden="1" xr:uid="{BC547EAB-A34F-4F22-891B-D76A230E0A2B}"/>
    <cellStyle name="20 % - Akzent5" xfId="13016" hidden="1" xr:uid="{C3C7AEAE-9E5B-45BD-88C3-8AD7C2022AE3}"/>
    <cellStyle name="20 % - Akzent5" xfId="13026" hidden="1" xr:uid="{957A32F0-E1DF-47D0-90AD-F81C4308A887}"/>
    <cellStyle name="20 % - Akzent5" xfId="13044" hidden="1" xr:uid="{4BF10265-7C18-41F5-9C36-24259DD2335B}"/>
    <cellStyle name="20 % - Akzent5" xfId="12011" hidden="1" xr:uid="{96E35DB4-C5F4-4D3C-BC5B-09D81F24EBC1}"/>
    <cellStyle name="20 % - Akzent5" xfId="11532" hidden="1" xr:uid="{4CA93086-1D6A-4BEF-9D7E-4B2360891111}"/>
    <cellStyle name="20 % - Akzent5" xfId="12295" hidden="1" xr:uid="{3682CD2A-71DA-4F54-9EBD-0F3A04AFD71A}"/>
    <cellStyle name="20 % - Akzent5" xfId="11841" hidden="1" xr:uid="{5B3799FA-B7EF-45DB-AB59-3CC440157895}"/>
    <cellStyle name="20 % - Akzent5" xfId="11870" hidden="1" xr:uid="{FE376CFC-CC5F-41D7-8D9B-F53CAFBD5BC2}"/>
    <cellStyle name="20 % - Akzent5" xfId="13102" hidden="1" xr:uid="{AA454269-21A7-4957-BD6F-EB90B35091FD}"/>
    <cellStyle name="20 % - Akzent5" xfId="13116" hidden="1" xr:uid="{1F59F913-B886-4B91-9ADA-26C43ADAE97C}"/>
    <cellStyle name="20 % - Akzent5" xfId="13150" hidden="1" xr:uid="{109417A4-D511-4934-8C1C-7D54FD800018}"/>
    <cellStyle name="20 % - Akzent5" xfId="13159" hidden="1" xr:uid="{714F74AA-C1B1-46D8-BF3B-EC46E89D7C5E}"/>
    <cellStyle name="20 % - Akzent5" xfId="13177" hidden="1" xr:uid="{5C3C2ECC-9EDF-4F65-B778-AEC14AB7D3B7}"/>
    <cellStyle name="20 % - Akzent5" xfId="12223" hidden="1" xr:uid="{BD1DB9C5-F3B7-47A6-920D-BCFFFBB3AB65}"/>
    <cellStyle name="20 % - Akzent5" xfId="11402" hidden="1" xr:uid="{6487B7B8-1772-46A5-B08B-0C80A93232BD}"/>
    <cellStyle name="20 % - Akzent5" xfId="12022" hidden="1" xr:uid="{2D9CC7F1-26E4-4F8C-81AB-8014DD844164}"/>
    <cellStyle name="20 % - Akzent5" xfId="11442" hidden="1" xr:uid="{11F3CEC8-7F32-4148-94BD-677CC7927C32}"/>
    <cellStyle name="20 % - Akzent5" xfId="11998" hidden="1" xr:uid="{92624677-C420-46F0-AF71-43001B47555B}"/>
    <cellStyle name="20 % - Akzent5" xfId="13227" hidden="1" xr:uid="{6922AF51-0F35-4BE0-8DBD-409A01CC1F00}"/>
    <cellStyle name="20 % - Akzent5" xfId="13241" hidden="1" xr:uid="{7BE77607-1CC7-4E99-9299-5253C9110AA0}"/>
    <cellStyle name="20 % - Akzent5" xfId="13275" hidden="1" xr:uid="{A844C439-5372-4F45-817F-C0565DA6CF9A}"/>
    <cellStyle name="20 % - Akzent5" xfId="13285" hidden="1" xr:uid="{2886DCEB-C001-4150-B211-8FFD5C1FDD96}"/>
    <cellStyle name="20 % - Akzent5" xfId="13303" hidden="1" xr:uid="{123D83C1-B54A-46CD-ABA9-E0546899BD7D}"/>
    <cellStyle name="20 % - Akzent5" xfId="11335" hidden="1" xr:uid="{97CE2C2A-C10F-4155-908A-895EA1DDDB01}"/>
    <cellStyle name="20 % - Akzent5" xfId="11194" hidden="1" xr:uid="{499412EF-48F6-4526-9C21-6169B7F9686D}"/>
    <cellStyle name="20 % - Akzent5" xfId="11133" hidden="1" xr:uid="{45E79920-F3E9-4B15-A4B9-59423D22E660}"/>
    <cellStyle name="20 % - Akzent5" xfId="11315" hidden="1" xr:uid="{4152F946-7C46-4234-832A-FA2C9F4EB6C0}"/>
    <cellStyle name="20 % - Akzent5" xfId="11767" hidden="1" xr:uid="{181F2CAD-2BDC-4758-8775-583EC3CF96FD}"/>
    <cellStyle name="20 % - Akzent5" xfId="13352" hidden="1" xr:uid="{0D1C19DE-6A38-4D81-A977-D63899836EDC}"/>
    <cellStyle name="20 % - Akzent5" xfId="13366" hidden="1" xr:uid="{AA3672B7-E352-4FE8-9165-71D8FCD09F14}"/>
    <cellStyle name="20 % - Akzent5" xfId="13400" hidden="1" xr:uid="{7DFB91B1-10F7-45D6-BB67-015D380BCDA5}"/>
    <cellStyle name="20 % - Akzent5" xfId="13416" hidden="1" xr:uid="{2B0F540A-F3D1-4C21-91E2-61803AD58D1C}"/>
    <cellStyle name="20 % - Akzent5" xfId="13434" hidden="1" xr:uid="{63CF4F15-3B27-47BB-92D1-47AC8A81C83D}"/>
    <cellStyle name="20 % - Akzent5" xfId="13565" hidden="1" xr:uid="{EAB2C453-3D01-47BE-88F8-90A24FA250FC}"/>
    <cellStyle name="20 % - Akzent5" xfId="13785" hidden="1" xr:uid="{ECE5FD27-1077-4539-9DCC-20E5FBCFCCDF}"/>
    <cellStyle name="20 % - Akzent5" xfId="13872" hidden="1" xr:uid="{D6D7369F-DADD-4F0D-9525-EA2CD37E91F0}"/>
    <cellStyle name="20 % - Akzent5" xfId="13879" hidden="1" xr:uid="{143B524F-BA7B-4110-A1C5-207784AEF41D}"/>
    <cellStyle name="20 % - Akzent5" xfId="13878" hidden="1" xr:uid="{EDEBB69A-0B6A-4AE0-B136-9962786AB6EB}"/>
    <cellStyle name="20 % - Akzent5" xfId="14810" hidden="1" xr:uid="{C703F7F3-2CE4-462C-AAF1-E50AFC408838}"/>
    <cellStyle name="20 % - Akzent5" xfId="14824" hidden="1" xr:uid="{2B98A927-67EF-4D56-BAE3-C30877DAC889}"/>
    <cellStyle name="20 % - Akzent5" xfId="14858" hidden="1" xr:uid="{38E56AEC-AD11-43BE-8F6E-2AAD4D5E4A7D}"/>
    <cellStyle name="20 % - Akzent5" xfId="14865" hidden="1" xr:uid="{0BF31CA1-AA0E-4C7A-8BAE-C2F5F5EF69BF}"/>
    <cellStyle name="20 % - Akzent5" xfId="14883" hidden="1" xr:uid="{4E95AF6D-DE6B-4FD5-8135-BB6C02AB16F9}"/>
    <cellStyle name="20 % - Akzent5" xfId="14927" hidden="1" xr:uid="{B9F3CFF3-6B52-4D84-9417-96289D4AF4AC}"/>
    <cellStyle name="20 % - Akzent5" xfId="14952" hidden="1" xr:uid="{F8605AAE-714A-4941-B706-EA7EC1343CA9}"/>
    <cellStyle name="20 % - Akzent5" xfId="15018" hidden="1" xr:uid="{BC480078-379D-4B0F-8928-097EA229949A}"/>
    <cellStyle name="20 % - Akzent5" xfId="15024" hidden="1" xr:uid="{743C6BD1-B645-4E21-9A83-176B58B0BB82}"/>
    <cellStyle name="20 % - Akzent5" xfId="15023" hidden="1" xr:uid="{62A0835E-B5AA-4E48-B595-CCF983782CA4}"/>
    <cellStyle name="20 % - Akzent5" xfId="15043" hidden="1" xr:uid="{D6DA8F3D-194E-4B8E-8BBC-5AF294A68E4E}"/>
    <cellStyle name="20 % - Akzent5" xfId="15057" hidden="1" xr:uid="{955FD5CE-462F-43B4-B5AD-54A661A2B1E8}"/>
    <cellStyle name="20 % - Akzent5" xfId="15091" hidden="1" xr:uid="{5A19A1E7-7B2F-4B2B-B337-13CB5356932E}"/>
    <cellStyle name="20 % - Akzent5" xfId="15097" hidden="1" xr:uid="{D47814E9-C084-41A0-9AA2-781C562503EC}"/>
    <cellStyle name="20 % - Akzent5" xfId="15115" hidden="1" xr:uid="{B8847FEF-25D2-46B8-936C-C76FF52FBB00}"/>
    <cellStyle name="20 % - Akzent5" xfId="15202" hidden="1" xr:uid="{82DB0BEB-A78C-4BE6-9DC2-A168F380D848}"/>
    <cellStyle name="20 % - Akzent5" xfId="15775" hidden="1" xr:uid="{3624B49B-710F-426C-BACD-5BF006B28BF0}"/>
    <cellStyle name="20 % - Akzent5" xfId="16008" hidden="1" xr:uid="{BBB976BE-0F0A-45DB-879F-8405CA2068F4}"/>
    <cellStyle name="20 % - Akzent5" xfId="16017" hidden="1" xr:uid="{92ED1DB4-3CD5-4CA1-9D18-E97456E22C75}"/>
    <cellStyle name="20 % - Akzent5" xfId="16016" hidden="1" xr:uid="{D968F75F-0857-4B07-9EF1-B8012644CCF2}"/>
    <cellStyle name="20 % - Akzent5" xfId="17291" hidden="1" xr:uid="{FD06BE38-8EC8-480F-BA26-3F2A77D9505C}"/>
    <cellStyle name="20 % - Akzent5" xfId="17305" hidden="1" xr:uid="{B843D43E-1461-407C-959D-71A3F8286BE7}"/>
    <cellStyle name="20 % - Akzent5" xfId="17339" hidden="1" xr:uid="{2B072D3E-24DA-460B-92E8-054287565BFB}"/>
    <cellStyle name="20 % - Akzent5" xfId="17348" hidden="1" xr:uid="{7974A80A-11D1-43C9-97FF-DA4DA0B6B737}"/>
    <cellStyle name="20 % - Akzent5" xfId="17366" hidden="1" xr:uid="{3DB2DEF1-CE74-4788-9B06-3E989C5916AD}"/>
    <cellStyle name="20 % - Akzent5" xfId="16352" hidden="1" xr:uid="{BC17C906-CE09-4AC2-8BD4-AFDD7EC77939}"/>
    <cellStyle name="20 % - Akzent5" xfId="17018" hidden="1" xr:uid="{CE43C61F-3E9A-45AE-B44E-CCFDDA15CE1C}"/>
    <cellStyle name="20 % - Akzent5" xfId="16745" hidden="1" xr:uid="{DE7A6DB2-AD89-42FF-AAE3-05E5D49C7BF2}"/>
    <cellStyle name="20 % - Akzent5" xfId="16738" hidden="1" xr:uid="{B9415CA5-F923-43F6-A44E-2F12A2CCE490}"/>
    <cellStyle name="20 % - Akzent5" xfId="16739" hidden="1" xr:uid="{0FF61E73-EB93-460E-BE17-6A99E93986BC}"/>
    <cellStyle name="20 % - Akzent5" xfId="17447" hidden="1" xr:uid="{5D64C029-1F9F-49A7-A3ED-1C6DF1DC0814}"/>
    <cellStyle name="20 % - Akzent5" xfId="17461" hidden="1" xr:uid="{F01C8E1F-3C94-4025-8158-AD7519D57013}"/>
    <cellStyle name="20 % - Akzent5" xfId="17495" hidden="1" xr:uid="{5EBF4975-5668-419F-B5A8-05CF3C654F92}"/>
    <cellStyle name="20 % - Akzent5" xfId="17511" hidden="1" xr:uid="{F3041DF3-7647-4E8A-8FFE-F6313C4C1600}"/>
    <cellStyle name="20 % - Akzent5" xfId="17529" hidden="1" xr:uid="{4CB13773-824A-4EF1-99AA-FA88950EDA29}"/>
    <cellStyle name="20 % - Akzent5" xfId="17421" hidden="1" xr:uid="{F446C784-F9E8-4948-A7A7-01ECE539C205}"/>
    <cellStyle name="20 % - Akzent5" xfId="16505" hidden="1" xr:uid="{EA094D88-6C51-4CDE-8348-50944011C6C9}"/>
    <cellStyle name="20 % - Akzent5" xfId="15802" hidden="1" xr:uid="{6FE88BA8-1343-4788-91FC-6DB1C3315E1D}"/>
    <cellStyle name="20 % - Akzent5" xfId="17271" hidden="1" xr:uid="{90D4BE73-0A5B-4D84-A724-EFB938D71FB2}"/>
    <cellStyle name="20 % - Akzent5" xfId="17154" hidden="1" xr:uid="{57D5D9B4-0105-48D4-858E-3EB112308EFE}"/>
    <cellStyle name="20 % - Akzent5" xfId="17591" hidden="1" xr:uid="{BECA950B-00F1-44E6-8306-2CEC94BA0028}"/>
    <cellStyle name="20 % - Akzent5" xfId="17605" hidden="1" xr:uid="{ADF1107E-1E34-4F4B-A5FE-3DBF8A8AA0E7}"/>
    <cellStyle name="20 % - Akzent5" xfId="17639" hidden="1" xr:uid="{48AF7C36-B309-4A64-8BB2-C6FA05914952}"/>
    <cellStyle name="20 % - Akzent5" xfId="17655" hidden="1" xr:uid="{6FA5D229-41C0-4CFD-9F34-72372184F174}"/>
    <cellStyle name="20 % - Akzent5" xfId="17673" hidden="1" xr:uid="{7CBE9F21-B8AF-4ABB-B76E-16447E261BA6}"/>
    <cellStyle name="20 % - Akzent5" xfId="14782" hidden="1" xr:uid="{5793CA81-5B1F-40C9-83E5-92DD5EFE7377}"/>
    <cellStyle name="20 % - Akzent5" xfId="14032" hidden="1" xr:uid="{1FA920B7-FB3D-455B-A275-01AC631516B0}"/>
    <cellStyle name="20 % - Akzent5" xfId="14313" hidden="1" xr:uid="{30F89DD8-62E5-4A84-91AE-AB2E15EA2A01}"/>
    <cellStyle name="20 % - Akzent5" xfId="14308" hidden="1" xr:uid="{61625DC4-B1E1-4B78-8D99-1CD6C27210D6}"/>
    <cellStyle name="20 % - Akzent5" xfId="14309" hidden="1" xr:uid="{AADB1FF8-0BBF-46C5-880D-B6E4D0214980}"/>
    <cellStyle name="20 % - Akzent5" xfId="17731" hidden="1" xr:uid="{E42937A0-EC6B-49E8-A2A2-395345B89B52}"/>
    <cellStyle name="20 % - Akzent5" xfId="17745" hidden="1" xr:uid="{4455DDF7-5FC2-4B89-A3C7-C9B4BF871FA5}"/>
    <cellStyle name="20 % - Akzent5" xfId="17779" hidden="1" xr:uid="{51A4C380-08CA-40F5-99AF-AC3534765654}"/>
    <cellStyle name="20 % - Akzent5" xfId="17795" hidden="1" xr:uid="{8FB0ED22-46A9-4E71-B084-CDFF099D6FEB}"/>
    <cellStyle name="20 % - Akzent5" xfId="17813" hidden="1" xr:uid="{F6171E97-DDBC-4E6C-AAE9-A18C7F743660}"/>
    <cellStyle name="20 % - Akzent5" xfId="17867" hidden="1" xr:uid="{A15F1023-34EE-408C-B436-F8A4AF0C0F91}"/>
    <cellStyle name="20 % - Akzent5" xfId="18386" hidden="1" xr:uid="{ABBF1684-78A7-4FB4-9350-217B9AD7ACF0}"/>
    <cellStyle name="20 % - Akzent5" xfId="18779" hidden="1" xr:uid="{AC5B7DD0-AEE8-4BEC-9089-5CB4E8610753}"/>
    <cellStyle name="20 % - Akzent5" xfId="18788" hidden="1" xr:uid="{BB865154-F7FD-406B-9437-4A64ED6AF5BF}"/>
    <cellStyle name="20 % - Akzent5" xfId="18787" hidden="1" xr:uid="{13644D8C-BCD6-4F91-946C-3D897710B8CE}"/>
    <cellStyle name="20 % - Akzent5" xfId="18991" hidden="1" xr:uid="{2B577CD9-CABE-4927-8075-992BAE6C8394}"/>
    <cellStyle name="20 % - Akzent5" xfId="19005" hidden="1" xr:uid="{871C681D-CF69-4895-8852-CE0DC3ABA892}"/>
    <cellStyle name="20 % - Akzent5" xfId="19039" hidden="1" xr:uid="{77C5CE3D-1942-4ACD-9A1E-368D92283A0D}"/>
    <cellStyle name="20 % - Akzent5" xfId="19055" hidden="1" xr:uid="{18A62F35-EB24-4B62-9840-08F8FC7F1DFE}"/>
    <cellStyle name="20 % - Akzent5" xfId="19073" hidden="1" xr:uid="{B62176EB-0F54-4712-945A-E0BEDCE7601A}"/>
    <cellStyle name="20 % - Akzent5 2" xfId="552" xr:uid="{2BE1358C-7FCD-4E79-8464-02AB762D9B2B}"/>
    <cellStyle name="20 % - Akzent5 3" xfId="421" xr:uid="{298429DC-B6B1-4431-9552-929E3E656D15}"/>
    <cellStyle name="20 % - Akzent6" xfId="240" hidden="1" xr:uid="{75E858D0-15C3-4296-AEB7-99169F412BEA}"/>
    <cellStyle name="20 % - Akzent6" xfId="1138" hidden="1" xr:uid="{532CB27D-E292-4476-BE06-2447E3CB27FC}"/>
    <cellStyle name="20 % - Akzent6" xfId="1196" hidden="1" xr:uid="{4D769EB9-1ABE-4B96-A8C4-202833E4AD3E}"/>
    <cellStyle name="20 % - Akzent6" xfId="1365" hidden="1" xr:uid="{1DE1B934-D327-4344-888E-1CCA8302F93D}"/>
    <cellStyle name="20 % - Akzent6" xfId="1137" hidden="1" xr:uid="{EA6372D5-AFE4-4AF3-A570-077060F878DC}"/>
    <cellStyle name="20 % - Akzent6" xfId="3362" hidden="1" xr:uid="{D6E0FE7C-8A1B-4065-BC2C-DE43751CF727}"/>
    <cellStyle name="20 % - Akzent6" xfId="3367" hidden="1" xr:uid="{1D569110-BF81-40FE-BC43-A84831DA429A}"/>
    <cellStyle name="20 % - Akzent6" xfId="3410" hidden="1" xr:uid="{E6EEF4CF-357A-4C95-AFA3-51ABC0CF8163}"/>
    <cellStyle name="20 % - Akzent6" xfId="3464" hidden="1" xr:uid="{D22075C4-D5EA-4872-B550-71B1DB5CB4BB}"/>
    <cellStyle name="20 % - Akzent6" xfId="3454" hidden="1" xr:uid="{BAEAC62F-673E-48B7-A29F-676A26BB348C}"/>
    <cellStyle name="20 % - Akzent6" xfId="3492" hidden="1" xr:uid="{ECCF8ADD-08D2-4511-A0F0-43EDD34D65EF}"/>
    <cellStyle name="20 % - Akzent6" xfId="3518" hidden="1" xr:uid="{D4378546-95AA-417A-9923-EE60B318170E}"/>
    <cellStyle name="20 % - Akzent6" xfId="3525" hidden="1" xr:uid="{48161563-6B8B-471D-9449-EAB72278590A}"/>
    <cellStyle name="20 % - Akzent6" xfId="3544" hidden="1" xr:uid="{9AFAAC9D-BEAC-439B-9DCB-2E7B658FC059}"/>
    <cellStyle name="20 % - Akzent6" xfId="3517" hidden="1" xr:uid="{F8543B0B-E7AE-488B-8E4E-5248472D580F}"/>
    <cellStyle name="20 % - Akzent6" xfId="3608" hidden="1" xr:uid="{22306F00-9768-49A1-B32C-0F85E9BC7AF3}"/>
    <cellStyle name="20 % - Akzent6" xfId="3613" hidden="1" xr:uid="{EBDEFB6C-72EF-4119-8F59-75A6F20DCD65}"/>
    <cellStyle name="20 % - Akzent6" xfId="3656" hidden="1" xr:uid="{E96B3785-BB7D-42FE-ABCF-B29EF2AEE9B6}"/>
    <cellStyle name="20 % - Akzent6" xfId="3696" hidden="1" xr:uid="{F032713C-F662-4D9C-A8F2-435428B7A480}"/>
    <cellStyle name="20 % - Akzent6" xfId="3686" hidden="1" xr:uid="{119D920D-5AC4-4497-B44B-F2EEF07988C0}"/>
    <cellStyle name="20 % - Akzent6" xfId="3773" hidden="1" xr:uid="{D15829E8-557D-4FE8-8A7A-9092C2E84127}"/>
    <cellStyle name="20 % - Akzent6" xfId="4347" hidden="1" xr:uid="{668A985E-4D42-4715-B3AB-FE61DAE87713}"/>
    <cellStyle name="20 % - Akzent6" xfId="4380" hidden="1" xr:uid="{8E8B8EA0-D4E0-452E-B81C-51CF9E8E8B12}"/>
    <cellStyle name="20 % - Akzent6" xfId="4475" hidden="1" xr:uid="{E5708B56-D22B-4800-90D4-70F0B192816C}"/>
    <cellStyle name="20 % - Akzent6" xfId="4346" hidden="1" xr:uid="{D5991362-E334-4BFF-9C88-3DA02E3AF5D9}"/>
    <cellStyle name="20 % - Akzent6" xfId="5862" hidden="1" xr:uid="{F836C4D4-0882-439D-A255-A1E397340B55}"/>
    <cellStyle name="20 % - Akzent6" xfId="5867" hidden="1" xr:uid="{83BD7C1C-E71E-4AA9-8BB5-4322A7F761EA}"/>
    <cellStyle name="20 % - Akzent6" xfId="5910" hidden="1" xr:uid="{D96DEA31-0C1D-43E6-9CEB-DA3B186A3395}"/>
    <cellStyle name="20 % - Akzent6" xfId="5954" hidden="1" xr:uid="{830E6BCC-01A4-4538-A414-F745AC8574DE}"/>
    <cellStyle name="20 % - Akzent6" xfId="5944" hidden="1" xr:uid="{20D549E1-DB94-4B9F-AD9B-FC42AE096A43}"/>
    <cellStyle name="20 % - Akzent6" xfId="5829" hidden="1" xr:uid="{B327AFE4-70F3-40D7-8E34-40E9BBF0C51A}"/>
    <cellStyle name="20 % - Akzent6" xfId="5583" hidden="1" xr:uid="{B9404F57-8DAA-4ACD-8227-E3F50406B9FB}"/>
    <cellStyle name="20 % - Akzent6" xfId="4026" hidden="1" xr:uid="{4BC17CB3-49FB-4B2B-B743-F90B14F3843B}"/>
    <cellStyle name="20 % - Akzent6" xfId="5428" hidden="1" xr:uid="{FC1E1C9B-2CA6-4E71-9670-AF0D698F06C2}"/>
    <cellStyle name="20 % - Akzent6" xfId="4827" hidden="1" xr:uid="{89EFD41E-AA43-4289-9198-B90784A6DF35}"/>
    <cellStyle name="20 % - Akzent6" xfId="6018" hidden="1" xr:uid="{535B7884-9BEB-4C93-BBF0-D1EDDE8485B2}"/>
    <cellStyle name="20 % - Akzent6" xfId="6023" hidden="1" xr:uid="{03434ED8-0DD4-47F1-9432-5AF086A677A5}"/>
    <cellStyle name="20 % - Akzent6" xfId="6066" hidden="1" xr:uid="{709175FD-A61F-4538-95E7-9F3BFEFC8D62}"/>
    <cellStyle name="20 % - Akzent6" xfId="6120" hidden="1" xr:uid="{6CFE618C-438F-40C0-9630-47C01DECE134}"/>
    <cellStyle name="20 % - Akzent6" xfId="6110" hidden="1" xr:uid="{732CC677-C1AD-4454-819C-39CB9264F580}"/>
    <cellStyle name="20 % - Akzent6" xfId="4182" hidden="1" xr:uid="{C6773F16-03D8-4A7B-B8C7-465032C53BCB}"/>
    <cellStyle name="20 % - Akzent6" xfId="4309" hidden="1" xr:uid="{4DA02F59-C820-4443-A577-B2346829998C}"/>
    <cellStyle name="20 % - Akzent6" xfId="4294" hidden="1" xr:uid="{BE8DBE30-DA83-4E0E-905C-BE4C9BE20BCA}"/>
    <cellStyle name="20 % - Akzent6" xfId="5114" hidden="1" xr:uid="{8C9A2B41-E127-4D4A-B029-2B67B0696DAD}"/>
    <cellStyle name="20 % - Akzent6" xfId="5076" hidden="1" xr:uid="{D5B73256-7CF6-4075-A177-A3548F01FE25}"/>
    <cellStyle name="20 % - Akzent6" xfId="6162" hidden="1" xr:uid="{5868AD93-232F-4AC5-B5DA-7DD0119B466A}"/>
    <cellStyle name="20 % - Akzent6" xfId="6167" hidden="1" xr:uid="{9B5456DD-172D-4610-B552-A7E38A8E84DE}"/>
    <cellStyle name="20 % - Akzent6" xfId="6210" hidden="1" xr:uid="{A4DCB554-826C-44EA-A93F-01F728F62606}"/>
    <cellStyle name="20 % - Akzent6" xfId="6264" hidden="1" xr:uid="{8254F0F4-AE2E-49CE-8300-EDA182D1D715}"/>
    <cellStyle name="20 % - Akzent6" xfId="6254" hidden="1" xr:uid="{0B5AC436-ABCF-4297-A376-1F4D86405CD1}"/>
    <cellStyle name="20 % - Akzent6" xfId="6362" hidden="1" xr:uid="{CD1F5B0E-82B2-4794-BE58-EA566852177F}"/>
    <cellStyle name="20 % - Akzent6" xfId="6750" hidden="1" xr:uid="{0C8D8DE6-4598-461B-A5F8-37D85747DD15}"/>
    <cellStyle name="20 % - Akzent6" xfId="6795" hidden="1" xr:uid="{18A27F42-B341-4746-9C58-E89AF6FC025D}"/>
    <cellStyle name="20 % - Akzent6" xfId="6926" hidden="1" xr:uid="{EE2C2EED-7F0F-4415-8233-8A5211683D73}"/>
    <cellStyle name="20 % - Akzent6" xfId="6749" hidden="1" xr:uid="{A01B8BEF-9C5B-40C0-97E4-D299F7B9C3CB}"/>
    <cellStyle name="20 % - Akzent6" xfId="7408" hidden="1" xr:uid="{561EED54-89CD-46C1-9142-C20D291E8041}"/>
    <cellStyle name="20 % - Akzent6" xfId="7413" hidden="1" xr:uid="{CBCEE0D2-A535-459F-85B2-B5FEE0733047}"/>
    <cellStyle name="20 % - Akzent6" xfId="7456" hidden="1" xr:uid="{7AABE58F-6B3B-4521-AB39-01D9A01FB7C6}"/>
    <cellStyle name="20 % - Akzent6" xfId="7510" hidden="1" xr:uid="{83D024E3-F752-417B-B386-92041E9ACF54}"/>
    <cellStyle name="20 % - Akzent6" xfId="7500" hidden="1" xr:uid="{F952002E-28E4-4C5D-8C70-2901C501373C}"/>
    <cellStyle name="20 % - Akzent6" xfId="7538" hidden="1" xr:uid="{DB4520CB-059F-4ABE-9C65-B8A39F3D79AA}"/>
    <cellStyle name="20 % - Akzent6" xfId="7564" hidden="1" xr:uid="{19D0F1E9-1493-4A9B-A40A-3EB5F053D71D}"/>
    <cellStyle name="20 % - Akzent6" xfId="7571" hidden="1" xr:uid="{12B1BA65-79AE-4A12-A871-F76F99FED6E4}"/>
    <cellStyle name="20 % - Akzent6" xfId="7590" hidden="1" xr:uid="{25EEEEF7-178D-421E-8042-86C576DDB511}"/>
    <cellStyle name="20 % - Akzent6" xfId="7563" hidden="1" xr:uid="{A8601FCA-F3AA-4D8A-A87D-A932E00DCFD6}"/>
    <cellStyle name="20 % - Akzent6" xfId="7654" hidden="1" xr:uid="{FC1A0E49-6487-4A51-8597-FFE5347F31DC}"/>
    <cellStyle name="20 % - Akzent6" xfId="7659" hidden="1" xr:uid="{BB4CA641-5A9B-4F2F-803D-3808BDB8F426}"/>
    <cellStyle name="20 % - Akzent6" xfId="7702" hidden="1" xr:uid="{6909292C-E10E-4B47-8DDC-01BAB52F1665}"/>
    <cellStyle name="20 % - Akzent6" xfId="7742" hidden="1" xr:uid="{F45586A9-FDBF-42C9-99F1-1737D2C9F0AA}"/>
    <cellStyle name="20 % - Akzent6" xfId="7732" hidden="1" xr:uid="{FA426F22-8CF7-4D19-B135-E4073B005BC4}"/>
    <cellStyle name="20 % - Akzent6" xfId="7355" hidden="1" xr:uid="{B582B4D2-4028-495F-9232-965DD68F64BA}"/>
    <cellStyle name="20 % - Akzent6" xfId="7142" hidden="1" xr:uid="{CFCCDCAA-E1BC-44CB-8B0F-FEF949CCAE33}"/>
    <cellStyle name="20 % - Akzent6" xfId="7328" hidden="1" xr:uid="{CC2B0C59-43B5-4937-B724-DB9DAC66A124}"/>
    <cellStyle name="20 % - Akzent6" xfId="6445" hidden="1" xr:uid="{C41EBF35-45BB-4BA7-A303-047145766207}"/>
    <cellStyle name="20 % - Akzent6" xfId="7143" hidden="1" xr:uid="{80BC092E-8A9D-41C5-9A7C-FE053730DAE7}"/>
    <cellStyle name="20 % - Akzent6" xfId="7778" hidden="1" xr:uid="{7030837A-FBCD-460E-98CB-8A58FAE91EA2}"/>
    <cellStyle name="20 % - Akzent6" xfId="7783" hidden="1" xr:uid="{7E332639-79D0-4479-B8D3-E4A2B5CD38AB}"/>
    <cellStyle name="20 % - Akzent6" xfId="7826" hidden="1" xr:uid="{E38BE339-506A-410C-A925-052AC3D9323B}"/>
    <cellStyle name="20 % - Akzent6" xfId="7866" hidden="1" xr:uid="{06E50C48-3143-4D05-8BC1-DC69EBF17F18}"/>
    <cellStyle name="20 % - Akzent6" xfId="7856" hidden="1" xr:uid="{C990898E-D903-4EF6-999D-3BDB69C0FB9D}"/>
    <cellStyle name="20 % - Akzent6" xfId="7892" hidden="1" xr:uid="{241CD3F4-9773-408D-AACF-2D3430DC90BC}"/>
    <cellStyle name="20 % - Akzent6" xfId="7918" hidden="1" xr:uid="{C8F83558-366F-4B25-A723-6EA3F696C644}"/>
    <cellStyle name="20 % - Akzent6" xfId="7925" hidden="1" xr:uid="{63B24E27-5BCC-49F1-9478-D1C22D38B7E4}"/>
    <cellStyle name="20 % - Akzent6" xfId="7944" hidden="1" xr:uid="{2B2E47BE-C4E1-4B21-9BDD-6C75C1838673}"/>
    <cellStyle name="20 % - Akzent6" xfId="7917" hidden="1" xr:uid="{F599E1BB-2D56-4C74-AB66-D3AA18911E06}"/>
    <cellStyle name="20 % - Akzent6" xfId="8008" hidden="1" xr:uid="{BCCC20FB-1F29-42AF-8D67-C646A4A78D59}"/>
    <cellStyle name="20 % - Akzent6" xfId="8013" hidden="1" xr:uid="{69A12B61-2FBA-479B-88B7-92B1FC6D68C5}"/>
    <cellStyle name="20 % - Akzent6" xfId="8056" hidden="1" xr:uid="{58230EBB-DEC1-487F-BF2B-FB266C3FB1B6}"/>
    <cellStyle name="20 % - Akzent6" xfId="8096" hidden="1" xr:uid="{BCD2224A-9FA2-41F2-9C03-EC442B085D58}"/>
    <cellStyle name="20 % - Akzent6" xfId="8086" hidden="1" xr:uid="{C5FFACF3-F535-4F78-8AB6-EFFB088493FA}"/>
    <cellStyle name="20 % - Akzent6" xfId="8143" hidden="1" xr:uid="{075CA35F-E2EF-4845-B5FB-5C3D94306743}"/>
    <cellStyle name="20 % - Akzent6" xfId="8720" hidden="1" xr:uid="{09584F91-F088-4BB2-AC54-F4B14692C084}"/>
    <cellStyle name="20 % - Akzent6" xfId="8778" hidden="1" xr:uid="{C07D135E-652B-41DB-8339-CCA140FEF9F0}"/>
    <cellStyle name="20 % - Akzent6" xfId="8947" hidden="1" xr:uid="{E5B37D1E-5162-40BD-906C-804D18DCD11A}"/>
    <cellStyle name="20 % - Akzent6" xfId="8719" hidden="1" xr:uid="{B1ACCA1E-615E-4C37-BAE4-2B9B285BFC9C}"/>
    <cellStyle name="20 % - Akzent6" xfId="10108" hidden="1" xr:uid="{7E013BB7-0A23-407E-8608-5DCAB3A17B19}"/>
    <cellStyle name="20 % - Akzent6" xfId="10113" hidden="1" xr:uid="{48E7CEED-709D-479F-9D60-5BF5D08D28C5}"/>
    <cellStyle name="20 % - Akzent6" xfId="10156" hidden="1" xr:uid="{04E8A178-0724-4E31-B770-5B1A07E7FDA9}"/>
    <cellStyle name="20 % - Akzent6" xfId="10210" hidden="1" xr:uid="{9D9E6CDB-BF09-4DBA-B0A3-AE29FA41E6FB}"/>
    <cellStyle name="20 % - Akzent6" xfId="10200" hidden="1" xr:uid="{8C95016D-880F-4F1E-8BFF-A9459CAA2DF0}"/>
    <cellStyle name="20 % - Akzent6" xfId="9384" hidden="1" xr:uid="{2D083882-BE43-43F7-AA40-EABB93A52BBC}"/>
    <cellStyle name="20 % - Akzent6" xfId="9281" hidden="1" xr:uid="{14ABF359-07FC-465E-9D2E-9D297C92EF4E}"/>
    <cellStyle name="20 % - Akzent6" xfId="9738" hidden="1" xr:uid="{A941A387-2C79-485F-8921-CF1C9BABAA57}"/>
    <cellStyle name="20 % - Akzent6" xfId="9223" hidden="1" xr:uid="{EC8317BF-2495-4152-A342-91293CB2DC90}"/>
    <cellStyle name="20 % - Akzent6" xfId="9782" hidden="1" xr:uid="{F037BFA1-3EA9-4BE9-BB45-294FC9BB7ED6}"/>
    <cellStyle name="20 % - Akzent6" xfId="10316" hidden="1" xr:uid="{7C9F8256-85C3-4F9D-A2E3-B5D4226977E5}"/>
    <cellStyle name="20 % - Akzent6" xfId="10321" hidden="1" xr:uid="{A5CB5A30-DDEB-409D-A02A-5B97AF801FBB}"/>
    <cellStyle name="20 % - Akzent6" xfId="10364" hidden="1" xr:uid="{4D86A0B7-B451-4FEA-8F85-0B26B764786A}"/>
    <cellStyle name="20 % - Akzent6" xfId="10418" hidden="1" xr:uid="{6FC09803-4FDD-4A7F-9571-EF8087D43E37}"/>
    <cellStyle name="20 % - Akzent6" xfId="10408" hidden="1" xr:uid="{5CEAF334-2938-4F96-8145-97B449EB78A6}"/>
    <cellStyle name="20 % - Akzent6" xfId="10278" hidden="1" xr:uid="{3B70F0F9-221E-4DB3-A203-1552FA6393D8}"/>
    <cellStyle name="20 % - Akzent6" xfId="10056" hidden="1" xr:uid="{BAC5FDF2-ACC2-4722-BB55-68F982D8FCF8}"/>
    <cellStyle name="20 % - Akzent6" xfId="10245" hidden="1" xr:uid="{561D0CDB-8A66-4FE3-B7BB-38499531C3A7}"/>
    <cellStyle name="20 % - Akzent6" xfId="9416" hidden="1" xr:uid="{25CA762F-431F-4DB2-A3EA-2CF5C0974934}"/>
    <cellStyle name="20 % - Akzent6" xfId="10251" hidden="1" xr:uid="{632064C3-E646-4EFA-AE54-6BA992D79966}"/>
    <cellStyle name="20 % - Akzent6" xfId="10445" hidden="1" xr:uid="{5B8AAFE8-80D8-458B-97B0-2C518E8C1D44}"/>
    <cellStyle name="20 % - Akzent6" xfId="10450" hidden="1" xr:uid="{75157D1E-0DF8-453A-A54E-FA1070CB762D}"/>
    <cellStyle name="20 % - Akzent6" xfId="10493" hidden="1" xr:uid="{D093BC06-5C4D-4840-ACBD-3C7B7A5646D0}"/>
    <cellStyle name="20 % - Akzent6" xfId="10533" hidden="1" xr:uid="{9C416303-0D86-4D95-A961-8DF6F78D62B6}"/>
    <cellStyle name="20 % - Akzent6" xfId="10523" hidden="1" xr:uid="{F0A7D8D2-1B64-42E3-86B8-9A7AE48856A2}"/>
    <cellStyle name="20 % - Akzent6" xfId="10560" hidden="1" xr:uid="{762CB2BB-B21F-44AF-BFC9-9A9BB3DA6716}"/>
    <cellStyle name="20 % - Akzent6" xfId="10677" hidden="1" xr:uid="{9282C342-15A6-4BBF-96A7-FE719FC927D4}"/>
    <cellStyle name="20 % - Akzent6" xfId="10692" hidden="1" xr:uid="{EB6DDCFA-A639-4FBF-A76E-F74DB6C74ACD}"/>
    <cellStyle name="20 % - Akzent6" xfId="10736" hidden="1" xr:uid="{2469300E-F869-49DA-BDDC-260A6E2498F5}"/>
    <cellStyle name="20 % - Akzent6" xfId="10676" hidden="1" xr:uid="{95B00E21-7DD5-46B5-B74A-F11AA33CA20B}"/>
    <cellStyle name="20 % - Akzent6" xfId="10968" hidden="1" xr:uid="{0935FC7A-869F-41F5-9AC4-36B02B4D724E}"/>
    <cellStyle name="20 % - Akzent6" xfId="10973" hidden="1" xr:uid="{E90ECD35-F0FE-4583-9097-2084B4CAAC74}"/>
    <cellStyle name="20 % - Akzent6" xfId="11016" hidden="1" xr:uid="{492282E6-24AD-4560-AF0C-242007A3E3FD}"/>
    <cellStyle name="20 % - Akzent6" xfId="11056" hidden="1" xr:uid="{3EA7205C-8B1D-48E6-934F-1171316046DE}"/>
    <cellStyle name="20 % - Akzent6" xfId="11046" hidden="1" xr:uid="{F6FB0FFE-EE2F-4D21-B1EA-2C7F074F5B67}"/>
    <cellStyle name="20 % - Akzent6" xfId="11128" hidden="1" xr:uid="{92A7129F-C0D2-4557-A40A-745D868F258F}"/>
    <cellStyle name="20 % - Akzent6" xfId="11503" hidden="1" xr:uid="{67ABEFD6-0A30-4558-82EC-E06D270D583F}"/>
    <cellStyle name="20 % - Akzent6" xfId="11528" hidden="1" xr:uid="{8AF9853F-AE56-47B7-A68A-A5D543D51A0F}"/>
    <cellStyle name="20 % - Akzent6" xfId="11618" hidden="1" xr:uid="{C9A61007-C2C6-442A-A1D8-0AB10A79C985}"/>
    <cellStyle name="20 % - Akzent6" xfId="11502" hidden="1" xr:uid="{559B3AE4-01D3-4C9D-BB79-E4903777A16E}"/>
    <cellStyle name="20 % - Akzent6" xfId="12591" hidden="1" xr:uid="{622CA50B-6119-4AAE-9038-27A06089CF9E}"/>
    <cellStyle name="20 % - Akzent6" xfId="12596" hidden="1" xr:uid="{A5D1EB51-D3F4-417A-9E86-2607663FBF64}"/>
    <cellStyle name="20 % - Akzent6" xfId="12639" hidden="1" xr:uid="{D4E22A09-7982-426B-88A1-42A2B6B27DF9}"/>
    <cellStyle name="20 % - Akzent6" xfId="12683" hidden="1" xr:uid="{FB849D1D-4309-4163-93F4-E3147C33C6EF}"/>
    <cellStyle name="20 % - Akzent6" xfId="12673" hidden="1" xr:uid="{D48F938D-4178-4FEF-BAE9-7DB519B75387}"/>
    <cellStyle name="20 % - Akzent6" xfId="12561" hidden="1" xr:uid="{0388E9B3-4EF7-4959-BACC-A082C8A55DF1}"/>
    <cellStyle name="20 % - Akzent6" xfId="12407" hidden="1" xr:uid="{EDB74591-010F-4D05-A577-90FF0C4E2ED0}"/>
    <cellStyle name="20 % - Akzent6" xfId="12389" hidden="1" xr:uid="{73B3FF25-568C-4C00-89C2-118158B9FD4F}"/>
    <cellStyle name="20 % - Akzent6" xfId="12310" hidden="1" xr:uid="{052B8920-F805-4E1F-948E-E20209BD046F}"/>
    <cellStyle name="20 % - Akzent6" xfId="12408" hidden="1" xr:uid="{A52188D5-BD6E-4855-88F0-1B7847E7DCB6}"/>
    <cellStyle name="20 % - Akzent6" xfId="12793" hidden="1" xr:uid="{09DD411E-EEAB-42BE-AC35-5166405B7A39}"/>
    <cellStyle name="20 % - Akzent6" xfId="12798" hidden="1" xr:uid="{5678074C-38D1-4C00-B45E-C93CE8F20D22}"/>
    <cellStyle name="20 % - Akzent6" xfId="12841" hidden="1" xr:uid="{4DD7AC4D-3B43-4C29-B9DC-D5D5F17F2D01}"/>
    <cellStyle name="20 % - Akzent6" xfId="12888" hidden="1" xr:uid="{F5713703-323A-4CEF-8F19-8B919B0EEAD3}"/>
    <cellStyle name="20 % - Akzent6" xfId="12878" hidden="1" xr:uid="{EE267A80-6983-45EC-91DD-7EED2339734D}"/>
    <cellStyle name="20 % - Akzent6" xfId="12548" hidden="1" xr:uid="{AF4EDE90-2F64-4941-9AA8-CB36218CB35F}"/>
    <cellStyle name="20 % - Akzent6" xfId="11993" hidden="1" xr:uid="{0CAAB2CA-10AB-4D23-94E5-9DC8B3BB4920}"/>
    <cellStyle name="20 % - Akzent6" xfId="11138" hidden="1" xr:uid="{5EE5DA0E-7FD0-48A7-8139-62758BB7F149}"/>
    <cellStyle name="20 % - Akzent6" xfId="12015" hidden="1" xr:uid="{36EE0918-60F9-45B6-9F36-30BD9BF00FFF}"/>
    <cellStyle name="20 % - Akzent6" xfId="11992" hidden="1" xr:uid="{66ED04E3-9CF1-48AF-B604-AB3A9CEBD94F}"/>
    <cellStyle name="20 % - Akzent6" xfId="12971" hidden="1" xr:uid="{7D527C2D-EF3D-4EDB-9A41-B41263AAE385}"/>
    <cellStyle name="20 % - Akzent6" xfId="12976" hidden="1" xr:uid="{4A605DF7-6514-48BB-8693-9B04B7DB5240}"/>
    <cellStyle name="20 % - Akzent6" xfId="13019" hidden="1" xr:uid="{F285772C-7FBA-413C-B674-15A2C29E097D}"/>
    <cellStyle name="20 % - Akzent6" xfId="13063" hidden="1" xr:uid="{F95F5C16-00A1-4BA3-81DC-08C4A8711058}"/>
    <cellStyle name="20 % - Akzent6" xfId="13053" hidden="1" xr:uid="{615027BA-1759-4CFC-A38B-30D790D9FC55}"/>
    <cellStyle name="20 % - Akzent6" xfId="12752" hidden="1" xr:uid="{412756C5-4597-478C-B112-5C75B6CDEE85}"/>
    <cellStyle name="20 % - Akzent6" xfId="11417" hidden="1" xr:uid="{2F85EA33-1751-49DA-9E07-143A949B2FC1}"/>
    <cellStyle name="20 % - Akzent6" xfId="11766" hidden="1" xr:uid="{23F531C5-A250-4B4D-9DDC-E19A72FEF384}"/>
    <cellStyle name="20 % - Akzent6" xfId="12536" hidden="1" xr:uid="{A72E372D-45FC-4A19-BDC5-581298A1675F}"/>
    <cellStyle name="20 % - Akzent6" xfId="11575" hidden="1" xr:uid="{952A0E55-1719-4194-9D6A-315C7A633446}"/>
    <cellStyle name="20 % - Akzent6" xfId="13105" hidden="1" xr:uid="{C9D42BA9-3153-49A9-A5FE-8B05ED2197F6}"/>
    <cellStyle name="20 % - Akzent6" xfId="13110" hidden="1" xr:uid="{6F928569-BBDE-445D-A1A1-F82D00BB5B1E}"/>
    <cellStyle name="20 % - Akzent6" xfId="13153" hidden="1" xr:uid="{CE651A4A-8DF4-41BF-A05E-8B60A798460A}"/>
    <cellStyle name="20 % - Akzent6" xfId="13196" hidden="1" xr:uid="{45981145-4A6C-4346-A0CD-7F5D8B8948DA}"/>
    <cellStyle name="20 % - Akzent6" xfId="13186" hidden="1" xr:uid="{CD21ABF4-2BE7-4D7C-87B9-8370F6175462}"/>
    <cellStyle name="20 % - Akzent6" xfId="12926" hidden="1" xr:uid="{101C567F-4791-4715-80A0-416BBF659790}"/>
    <cellStyle name="20 % - Akzent6" xfId="11456" hidden="1" xr:uid="{7E78530A-C063-42A3-B6A5-A4E9AD8EEDA8}"/>
    <cellStyle name="20 % - Akzent6" xfId="11458" hidden="1" xr:uid="{80F221F3-46EA-4267-B637-9AC2BC231422}"/>
    <cellStyle name="20 % - Akzent6" xfId="12741" hidden="1" xr:uid="{6D749341-043A-41DA-B697-6C3F3367CC3B}"/>
    <cellStyle name="20 % - Akzent6" xfId="11609" hidden="1" xr:uid="{78300A0E-5308-4237-9ACE-03800FC5AA69}"/>
    <cellStyle name="20 % - Akzent6" xfId="13230" hidden="1" xr:uid="{0D46CC47-EF49-4BAC-B3DE-88B4A19E6F8E}"/>
    <cellStyle name="20 % - Akzent6" xfId="13235" hidden="1" xr:uid="{06D02B77-7E55-4679-988A-A688CB42C6B9}"/>
    <cellStyle name="20 % - Akzent6" xfId="13278" hidden="1" xr:uid="{5F2AC8AA-8388-423B-B369-8240E67C7F5F}"/>
    <cellStyle name="20 % - Akzent6" xfId="13322" hidden="1" xr:uid="{4A8A552A-DA7C-4E98-9AB9-F7E4243838F5}"/>
    <cellStyle name="20 % - Akzent6" xfId="13312" hidden="1" xr:uid="{B47DF2BE-EF00-4238-A5FF-9E38B046AA79}"/>
    <cellStyle name="20 % - Akzent6" xfId="13074" hidden="1" xr:uid="{53CD698C-8A5A-447F-A63F-CA7FA7FB5C67}"/>
    <cellStyle name="20 % - Akzent6" xfId="12299" hidden="1" xr:uid="{4B069C5D-E9B4-45E3-BD7C-714E4D37879B}"/>
    <cellStyle name="20 % - Akzent6" xfId="11412" hidden="1" xr:uid="{983E7346-CF07-42F9-9648-822BFCC9C821}"/>
    <cellStyle name="20 % - Akzent6" xfId="12901" hidden="1" xr:uid="{1BDDA3EE-B20B-49DE-A63C-2E95D7BF6EC1}"/>
    <cellStyle name="20 % - Akzent6" xfId="11302" hidden="1" xr:uid="{211A1A11-3BBE-4853-84A9-4C02E681700C}"/>
    <cellStyle name="20 % - Akzent6" xfId="13355" hidden="1" xr:uid="{2A10D916-2748-4D03-B8CE-7AF7A89D3B82}"/>
    <cellStyle name="20 % - Akzent6" xfId="13360" hidden="1" xr:uid="{7A39AD23-3FF2-4FE5-91F8-2A4FCC5409FE}"/>
    <cellStyle name="20 % - Akzent6" xfId="13403" hidden="1" xr:uid="{9F6E8818-84EC-4DC6-A3BA-23E111D261EA}"/>
    <cellStyle name="20 % - Akzent6" xfId="13457" hidden="1" xr:uid="{6386FADB-3E48-4D97-972A-DABAA837D041}"/>
    <cellStyle name="20 % - Akzent6" xfId="13447" hidden="1" xr:uid="{BBF249CF-2B9D-4879-9F7A-475CC27F6398}"/>
    <cellStyle name="20 % - Akzent6" xfId="13568" hidden="1" xr:uid="{885E2ADD-FEA6-456C-93E9-E32C6025ECE1}"/>
    <cellStyle name="20 % - Akzent6" xfId="13789" hidden="1" xr:uid="{82FE548D-1180-4858-B770-9871FA0C6349}"/>
    <cellStyle name="20 % - Akzent6" xfId="13798" hidden="1" xr:uid="{EBF95327-6A7B-41D1-B1F8-BB065B8244A4}"/>
    <cellStyle name="20 % - Akzent6" xfId="13827" hidden="1" xr:uid="{6C869C12-21AC-4804-BC4A-FF44DB71C543}"/>
    <cellStyle name="20 % - Akzent6" xfId="13788" hidden="1" xr:uid="{4B45DE52-8132-4C90-A146-96CE3729B4C5}"/>
    <cellStyle name="20 % - Akzent6" xfId="14813" hidden="1" xr:uid="{B930C3A4-4F2D-4608-B5D7-E8242F8F5FEA}"/>
    <cellStyle name="20 % - Akzent6" xfId="14818" hidden="1" xr:uid="{2C1B4E19-671E-48FA-8355-2B9BB0B93DDB}"/>
    <cellStyle name="20 % - Akzent6" xfId="14861" hidden="1" xr:uid="{7B1218BB-9B41-4BEB-80E4-D8EBBD0EBFB3}"/>
    <cellStyle name="20 % - Akzent6" xfId="14902" hidden="1" xr:uid="{DBF41E02-4132-437E-8E74-45BEA6514DAC}"/>
    <cellStyle name="20 % - Akzent6" xfId="14892" hidden="1" xr:uid="{8F5B8F06-EA84-4E0A-83A8-0B40E2E83F8C}"/>
    <cellStyle name="20 % - Akzent6" xfId="14930" hidden="1" xr:uid="{0C009998-2C40-4934-B569-21DCA6CB40D9}"/>
    <cellStyle name="20 % - Akzent6" xfId="14956" hidden="1" xr:uid="{FEC7345E-70B0-44EF-92CF-ACFBF78811D0}"/>
    <cellStyle name="20 % - Akzent6" xfId="14963" hidden="1" xr:uid="{09EB2895-3301-406E-A80A-B6AFE35CD995}"/>
    <cellStyle name="20 % - Akzent6" xfId="14982" hidden="1" xr:uid="{679F334B-EB32-42FD-9F1C-2202D179D8B2}"/>
    <cellStyle name="20 % - Akzent6" xfId="14955" hidden="1" xr:uid="{2347ADEA-B15C-41B0-A1E8-22AA1398F16F}"/>
    <cellStyle name="20 % - Akzent6" xfId="15046" hidden="1" xr:uid="{62493911-9C9C-4C85-9B77-1861B05ECEF2}"/>
    <cellStyle name="20 % - Akzent6" xfId="15051" hidden="1" xr:uid="{BD8A4FE6-4CB3-4530-9C97-265E6A03CBBB}"/>
    <cellStyle name="20 % - Akzent6" xfId="15094" hidden="1" xr:uid="{8AEE875F-5467-44F5-A05A-5429C7EEF7EE}"/>
    <cellStyle name="20 % - Akzent6" xfId="15134" hidden="1" xr:uid="{FC62281E-6C4D-4FD2-9E49-68FC20081B1A}"/>
    <cellStyle name="20 % - Akzent6" xfId="15124" hidden="1" xr:uid="{E6F8ADC2-72C5-44CF-9B6F-44B2619AC836}"/>
    <cellStyle name="20 % - Akzent6" xfId="15205" hidden="1" xr:uid="{02A91618-8A21-486A-9C90-03AA0635FEAF}"/>
    <cellStyle name="20 % - Akzent6" xfId="15779" hidden="1" xr:uid="{76058FE4-567E-41A1-950A-F393DB62D612}"/>
    <cellStyle name="20 % - Akzent6" xfId="15812" hidden="1" xr:uid="{9F47BF02-9009-415B-B5DE-90B0350D39B8}"/>
    <cellStyle name="20 % - Akzent6" xfId="15907" hidden="1" xr:uid="{5C74277D-7D7C-47F7-B401-60ECB12A1A21}"/>
    <cellStyle name="20 % - Akzent6" xfId="15778" hidden="1" xr:uid="{6A5E1734-7DCF-434A-845D-7358C991894C}"/>
    <cellStyle name="20 % - Akzent6" xfId="17294" hidden="1" xr:uid="{17E975D6-AFFF-4A71-8285-483C14F14770}"/>
    <cellStyle name="20 % - Akzent6" xfId="17299" hidden="1" xr:uid="{9C0DC788-2740-4832-986B-D953F30EE5F0}"/>
    <cellStyle name="20 % - Akzent6" xfId="17342" hidden="1" xr:uid="{AECAE0D1-68DB-4DD0-AE95-AC56AE8B1457}"/>
    <cellStyle name="20 % - Akzent6" xfId="17386" hidden="1" xr:uid="{6AE17AB1-C5A0-42D9-9B6A-EBDDC4482674}"/>
    <cellStyle name="20 % - Akzent6" xfId="17376" hidden="1" xr:uid="{5BB2D7D4-AD6E-4A05-B822-88EC51659E89}"/>
    <cellStyle name="20 % - Akzent6" xfId="17261" hidden="1" xr:uid="{D7BB1399-8CD3-453C-959D-DB02DE05D911}"/>
    <cellStyle name="20 % - Akzent6" xfId="17015" hidden="1" xr:uid="{CCC66317-9835-42A0-9F65-4F42056EC6F0}"/>
    <cellStyle name="20 % - Akzent6" xfId="15458" hidden="1" xr:uid="{7AFCF809-2D59-4CBF-8956-6BC903D4D63F}"/>
    <cellStyle name="20 % - Akzent6" xfId="16860" hidden="1" xr:uid="{4AF07EFE-C60F-451C-ABBC-6AB912370A51}"/>
    <cellStyle name="20 % - Akzent6" xfId="16259" hidden="1" xr:uid="{A3DBA6EB-EB62-477F-BC04-644CE34F5C84}"/>
    <cellStyle name="20 % - Akzent6" xfId="17450" hidden="1" xr:uid="{9AB5C9B6-D8F7-4FDD-8CE6-67D7F73B3498}"/>
    <cellStyle name="20 % - Akzent6" xfId="17455" hidden="1" xr:uid="{B11410CF-1FDD-44A6-BC3E-116BA8A5A991}"/>
    <cellStyle name="20 % - Akzent6" xfId="17498" hidden="1" xr:uid="{66D95A2D-3CBA-4D2A-98E7-1EF3BF15F9E4}"/>
    <cellStyle name="20 % - Akzent6" xfId="17552" hidden="1" xr:uid="{7955912E-E96E-4E4C-B18B-D74F8C97FD31}"/>
    <cellStyle name="20 % - Akzent6" xfId="17542" hidden="1" xr:uid="{A67C383D-7793-4908-A8AA-533EB1B08D85}"/>
    <cellStyle name="20 % - Akzent6" xfId="15614" hidden="1" xr:uid="{B7D0958C-2D73-49F7-9396-5EE430C0A243}"/>
    <cellStyle name="20 % - Akzent6" xfId="15741" hidden="1" xr:uid="{D2105FFC-9F6C-49AF-9F98-9580F89A0AB3}"/>
    <cellStyle name="20 % - Akzent6" xfId="15726" hidden="1" xr:uid="{3E8CFF21-0D6B-4394-A6BD-4F63D5F87EC0}"/>
    <cellStyle name="20 % - Akzent6" xfId="16546" hidden="1" xr:uid="{37EB9E2D-8826-499F-8A8E-9ED1E290E30C}"/>
    <cellStyle name="20 % - Akzent6" xfId="16508" hidden="1" xr:uid="{C90E0E90-BA57-4D4E-AD4C-ADEC10FB4283}"/>
    <cellStyle name="20 % - Akzent6" xfId="17594" hidden="1" xr:uid="{AFC2FFAD-5B24-4604-A28C-E81D5CDF69F4}"/>
    <cellStyle name="20 % - Akzent6" xfId="17599" hidden="1" xr:uid="{239D6001-3521-437D-98FF-A4D63B5738B2}"/>
    <cellStyle name="20 % - Akzent6" xfId="17642" hidden="1" xr:uid="{D38831C5-C6BD-402E-B691-1821BE23004E}"/>
    <cellStyle name="20 % - Akzent6" xfId="17696" hidden="1" xr:uid="{D6434838-84FC-4685-852B-2183119E9E9C}"/>
    <cellStyle name="20 % - Akzent6" xfId="17686" hidden="1" xr:uid="{CDA2599A-19A9-4880-9CFD-4788F5311DD3}"/>
    <cellStyle name="20 % - Akzent6" xfId="14779" hidden="1" xr:uid="{F9EA9048-2D0A-4CC4-A70F-6C4A0D6CC74C}"/>
    <cellStyle name="20 % - Akzent6" xfId="14574" hidden="1" xr:uid="{762D92A7-D0BF-4645-AE32-AA419EDF0B9C}"/>
    <cellStyle name="20 % - Akzent6" xfId="14530" hidden="1" xr:uid="{BAA8D357-4BC5-4685-BCBD-E53BEF20A6D3}"/>
    <cellStyle name="20 % - Akzent6" xfId="14405" hidden="1" xr:uid="{0F27531F-1CC4-4753-895C-CB130D986957}"/>
    <cellStyle name="20 % - Akzent6" xfId="14575" hidden="1" xr:uid="{8C27649E-D8ED-4275-BCCE-C1EB05FB5B78}"/>
    <cellStyle name="20 % - Akzent6" xfId="17734" hidden="1" xr:uid="{8441F782-D663-4C58-B5B5-36B8E99B122E}"/>
    <cellStyle name="20 % - Akzent6" xfId="17739" hidden="1" xr:uid="{DD7F42BA-5F8A-468E-9398-0BA997D75DBD}"/>
    <cellStyle name="20 % - Akzent6" xfId="17782" hidden="1" xr:uid="{1710F000-A192-483E-A3C2-6BB7B3CD6738}"/>
    <cellStyle name="20 % - Akzent6" xfId="17836" hidden="1" xr:uid="{1967B537-4C64-4AE3-A6AB-84B93C0D9B5C}"/>
    <cellStyle name="20 % - Akzent6" xfId="17826" hidden="1" xr:uid="{EE59ED1C-7D9D-463F-BE26-B8238449BDE0}"/>
    <cellStyle name="20 % - Akzent6" xfId="17870" hidden="1" xr:uid="{F6511605-3817-4BB6-9B98-4755A512DF4E}"/>
    <cellStyle name="20 % - Akzent6" xfId="18390" hidden="1" xr:uid="{1102645A-E499-4259-8DAC-8C09688760BA}"/>
    <cellStyle name="20 % - Akzent6" xfId="18448" hidden="1" xr:uid="{654988AA-C971-48B6-B50D-BCDCEB14ECB8}"/>
    <cellStyle name="20 % - Akzent6" xfId="18617" hidden="1" xr:uid="{45704049-2532-4E23-9E62-346E4CAB6FE3}"/>
    <cellStyle name="20 % - Akzent6" xfId="18389" hidden="1" xr:uid="{5DB29901-393B-4F71-AC7B-BFCEACD2F5B9}"/>
    <cellStyle name="20 % - Akzent6" xfId="18994" hidden="1" xr:uid="{3F995E63-5A9F-42FC-921D-4A95B5AE9EDB}"/>
    <cellStyle name="20 % - Akzent6" xfId="18999" hidden="1" xr:uid="{2066F76C-98BE-4667-B231-546F75B897C0}"/>
    <cellStyle name="20 % - Akzent6" xfId="19042" hidden="1" xr:uid="{0EF18854-0818-4117-AD12-CBD6268D2102}"/>
    <cellStyle name="20 % - Akzent6" xfId="19096" hidden="1" xr:uid="{0B485A9E-F507-41C8-84A3-E1C646D78873}"/>
    <cellStyle name="20 % - Akzent6" xfId="19086" hidden="1" xr:uid="{A561FFA2-3974-42FD-9D45-3537367512EA}"/>
    <cellStyle name="20 % - Akzent6 2" xfId="553" xr:uid="{5DE7B74A-B2B5-4466-84AF-879F535DCCC6}"/>
    <cellStyle name="20 % - Akzent6 3" xfId="422" xr:uid="{7EB49F32-8587-4CB3-B73B-A64C99D43517}"/>
    <cellStyle name="20% - Accent1" xfId="130" builtinId="30" customBuiltin="1"/>
    <cellStyle name="20% - Accent1 2" xfId="254" xr:uid="{5BC4C96B-CE04-4CFD-BA2F-FA49F01AA7D7}"/>
    <cellStyle name="20% - Accent1 2 2" xfId="1575" xr:uid="{307733BF-A814-48DA-8BAE-023D9538963E}"/>
    <cellStyle name="20% - Accent1 2 2 2" xfId="1576" xr:uid="{436772D5-5B9F-46FE-8BF2-0898448F64E8}"/>
    <cellStyle name="20% - Accent1 2 2 3" xfId="1577" xr:uid="{47C969E2-750B-4AC2-97A8-62AB25478D86}"/>
    <cellStyle name="20% - Accent1 2 2 4" xfId="2107" xr:uid="{6851AF4D-2F1A-4422-9FFF-4076B5B9A72F}"/>
    <cellStyle name="20% - Accent1 2 3" xfId="1578" xr:uid="{42F805D1-634B-4AA7-A9D7-B9A81761E053}"/>
    <cellStyle name="20% - Accent1 2 3 2" xfId="2108" xr:uid="{16025F6B-9952-4902-8A36-E21AFF83C34A}"/>
    <cellStyle name="20% - Accent1 2 3 3" xfId="2109" xr:uid="{7E25F49D-D071-46F4-8193-768F09A44EE9}"/>
    <cellStyle name="20% - Accent1 2 3 4" xfId="2110" xr:uid="{9A523CCF-C445-4D73-9497-89033DBEA3AA}"/>
    <cellStyle name="20% - Accent1 2 4" xfId="2111" xr:uid="{4D062C95-F3FB-47EC-A4D3-6DCC4A544A65}"/>
    <cellStyle name="20% - Accent1 2 4 2" xfId="2112" xr:uid="{4B784DC9-8166-4857-A0BB-A8CEE6287B54}"/>
    <cellStyle name="20% - Accent1 2 5" xfId="2113" xr:uid="{822BFEA7-5D36-4DE2-90C7-4E289261E160}"/>
    <cellStyle name="20% - Accent1 2 6" xfId="2114" xr:uid="{FA62ABD8-6357-48C6-AE1E-D87566A6FDE5}"/>
    <cellStyle name="20% - Accent1 2 7" xfId="2115" xr:uid="{0079AF20-0ADE-4F84-A79A-5FA4A4036AE1}"/>
    <cellStyle name="20% - Accent1 2 8" xfId="2116" xr:uid="{95FD2F3C-5E3B-47F3-A56D-ABAFFE4B34E2}"/>
    <cellStyle name="20% - Accent1 3" xfId="374" xr:uid="{27B9DBE9-9D20-4924-99F9-3A0FBEBF59CE}"/>
    <cellStyle name="20% - Accent1 3 2" xfId="2117" xr:uid="{49BD114B-D8C7-4EF5-AF04-56F06C8922AD}"/>
    <cellStyle name="20% - Accent1 3 3" xfId="2118" xr:uid="{46A1D80B-EC4A-470B-9988-FD0E53F743FD}"/>
    <cellStyle name="20% - Accent1 4" xfId="2119" xr:uid="{41F0698D-78F8-41F9-B474-44ED9BA4D2F1}"/>
    <cellStyle name="20% - Accent1 4 2" xfId="2120" xr:uid="{38746602-075C-4E70-935D-6788FE08A0CD}"/>
    <cellStyle name="20% - Accent1 4 3" xfId="2121" xr:uid="{56FD8E5F-4E01-4D39-939B-CE7F03A7AF9D}"/>
    <cellStyle name="20% - Accent1 5" xfId="2122" xr:uid="{589CEB9D-3A51-4C77-B69E-E867433C1D45}"/>
    <cellStyle name="20% - Accent2" xfId="133" builtinId="34" customBuiltin="1"/>
    <cellStyle name="20% - Accent2 2" xfId="255" xr:uid="{45D2C9B5-11E5-4492-B011-D5264EEF9393}"/>
    <cellStyle name="20% - Accent2 2 2" xfId="1579" xr:uid="{07DAFBCF-E57A-448B-8F2A-FF3580220C93}"/>
    <cellStyle name="20% - Accent2 2 2 2" xfId="1580" xr:uid="{3810EB92-5D7A-4C00-81B3-279A323109AD}"/>
    <cellStyle name="20% - Accent2 2 2 3" xfId="1581" xr:uid="{93C25C53-B1A8-4085-8560-0C5521499339}"/>
    <cellStyle name="20% - Accent2 2 2 4" xfId="2123" xr:uid="{DF8F65CE-898F-4D32-9B6B-156A6523CB47}"/>
    <cellStyle name="20% - Accent2 2 3" xfId="1582" xr:uid="{DD945906-5333-48E4-9CFB-634D6B45BC50}"/>
    <cellStyle name="20% - Accent2 2 3 2" xfId="2124" xr:uid="{8E8D76CF-7EDB-426F-8925-2AFD3FE0C307}"/>
    <cellStyle name="20% - Accent2 2 3 3" xfId="2125" xr:uid="{66E8B0A8-3F28-43DA-B8E5-C4E9DA06FA15}"/>
    <cellStyle name="20% - Accent2 2 3 4" xfId="2126" xr:uid="{D3CA5771-3915-4A3A-B13C-70A3DD304642}"/>
    <cellStyle name="20% - Accent2 2 4" xfId="2127" xr:uid="{10ED304F-6257-42B9-BCCB-F42CDE215AED}"/>
    <cellStyle name="20% - Accent2 2 4 2" xfId="2128" xr:uid="{3BCB0ED0-B2B8-455A-BC89-17301A1B7739}"/>
    <cellStyle name="20% - Accent2 2 5" xfId="2129" xr:uid="{F684D24D-8C98-48B0-8AB4-2C0A70DE4D28}"/>
    <cellStyle name="20% - Accent2 2 6" xfId="2130" xr:uid="{AAA77B3B-881A-4A7E-A933-4C523E7E269A}"/>
    <cellStyle name="20% - Accent2 2 7" xfId="2131" xr:uid="{60B250D4-A1D4-4260-97A1-D1D0432A4CAF}"/>
    <cellStyle name="20% - Accent2 2 8" xfId="2132" xr:uid="{8A8C6314-BC1D-471F-A676-FE76500A90FC}"/>
    <cellStyle name="20% - Accent2 3" xfId="375" xr:uid="{EC899006-8607-459E-90DB-B6C169DC728F}"/>
    <cellStyle name="20% - Accent2 3 2" xfId="2133" xr:uid="{27DD5497-1497-4E20-AD39-9FDEC48EAE22}"/>
    <cellStyle name="20% - Accent2 3 3" xfId="2134" xr:uid="{59A99739-C167-485C-A958-50D086A9F02A}"/>
    <cellStyle name="20% - Accent2 4" xfId="2135" xr:uid="{FDA542FC-24D0-406B-9934-192506E95F7B}"/>
    <cellStyle name="20% - Accent2 4 2" xfId="2136" xr:uid="{BABA3144-3937-43EF-A780-012FABBD87B8}"/>
    <cellStyle name="20% - Accent2 4 3" xfId="2137" xr:uid="{02AD0B36-097D-4517-83AB-F84531D9884C}"/>
    <cellStyle name="20% - Accent2 5" xfId="2138" xr:uid="{B58B3716-1421-418E-ACA4-24AEB2B5CEB0}"/>
    <cellStyle name="20% - Accent3" xfId="136" builtinId="38" customBuiltin="1"/>
    <cellStyle name="20% - Accent3 2" xfId="256" xr:uid="{61C1E0BA-1374-463B-B961-F51BF4E4D15D}"/>
    <cellStyle name="20% - Accent3 2 2" xfId="1583" xr:uid="{8FC42B46-CDDB-46F5-984D-BC5F94BB8C80}"/>
    <cellStyle name="20% - Accent3 2 2 2" xfId="1584" xr:uid="{A74E4B28-641E-4ABC-BA39-12EC6FCCF082}"/>
    <cellStyle name="20% - Accent3 2 2 3" xfId="1585" xr:uid="{CC5FC982-95A1-4263-BB04-F136FE0ECBA9}"/>
    <cellStyle name="20% - Accent3 2 2 4" xfId="2139" xr:uid="{96021BF8-5077-490C-BDF0-99767667A43A}"/>
    <cellStyle name="20% - Accent3 2 3" xfId="1586" xr:uid="{BFFCA128-FFA1-4197-9861-02D0E9DAFD41}"/>
    <cellStyle name="20% - Accent3 2 3 2" xfId="2140" xr:uid="{725B2C9C-6DD5-48C1-9E8E-A7C79EE5A442}"/>
    <cellStyle name="20% - Accent3 2 3 3" xfId="2141" xr:uid="{D89F70B8-F2E8-41F9-8057-1BC2A85EAA96}"/>
    <cellStyle name="20% - Accent3 2 3 4" xfId="2142" xr:uid="{522DF8D6-0D36-4882-9AE1-BCF4D6AAC237}"/>
    <cellStyle name="20% - Accent3 2 4" xfId="2143" xr:uid="{41A8B1E2-B9DD-4DA1-80F0-3CA0EDBCD72C}"/>
    <cellStyle name="20% - Accent3 2 4 2" xfId="2144" xr:uid="{A3555181-24C4-4924-8812-82A59EB4EF40}"/>
    <cellStyle name="20% - Accent3 2 5" xfId="2145" xr:uid="{4931179F-7B5A-4569-BE5D-D5EE49CDDE8A}"/>
    <cellStyle name="20% - Accent3 2 6" xfId="2146" xr:uid="{6BF30B46-77C1-4A5A-AADA-F47CD6C63184}"/>
    <cellStyle name="20% - Accent3 2 7" xfId="2147" xr:uid="{EB8C073E-9137-462C-A5FF-3344C7B2D77C}"/>
    <cellStyle name="20% - Accent3 2 8" xfId="2148" xr:uid="{6EC6C77B-D1E2-4CFB-A578-EB49496EFFB0}"/>
    <cellStyle name="20% - Accent3 3" xfId="376" xr:uid="{4DF04384-9608-44E1-90F4-5AC6C946DCA0}"/>
    <cellStyle name="20% - Accent3 3 2" xfId="2149" xr:uid="{B90B125D-45B4-423A-878D-212D9D551D7F}"/>
    <cellStyle name="20% - Accent3 3 3" xfId="2150" xr:uid="{F9FEB038-5DCE-49F9-8DE2-15EE42FFD134}"/>
    <cellStyle name="20% - Accent3 4" xfId="2151" xr:uid="{3EE5565E-4CE5-4A44-9D31-70EC9066CECA}"/>
    <cellStyle name="20% - Accent3 4 2" xfId="2152" xr:uid="{D731DD63-3DB9-4EC1-8F57-B5D7873445D9}"/>
    <cellStyle name="20% - Accent3 4 3" xfId="2153" xr:uid="{AEEDF483-C829-41D5-BC44-25A8485C16F6}"/>
    <cellStyle name="20% - Accent3 5" xfId="2154" xr:uid="{127485FC-C980-4D9C-BB15-D75289D3D046}"/>
    <cellStyle name="20% - Accent4" xfId="139" builtinId="42" customBuiltin="1"/>
    <cellStyle name="20% - Accent4 2" xfId="257" xr:uid="{71FADFC4-A63C-4A0C-A5BE-3164915EA207}"/>
    <cellStyle name="20% - Accent4 2 2" xfId="1587" xr:uid="{6330749C-9EFE-4EA5-A790-A39F6A77103B}"/>
    <cellStyle name="20% - Accent4 2 2 2" xfId="1588" xr:uid="{64E5896D-B715-4A5A-B630-A1B7CCA7CE65}"/>
    <cellStyle name="20% - Accent4 2 2 3" xfId="1589" xr:uid="{78D64E97-042A-4500-A2C4-ADBA22FF8DC1}"/>
    <cellStyle name="20% - Accent4 2 2 4" xfId="2155" xr:uid="{9983ACC2-29E5-4E67-9883-DC43BDFE2DC6}"/>
    <cellStyle name="20% - Accent4 2 3" xfId="1590" xr:uid="{B8F4EFAF-886C-4F9D-A3EA-87CA8EFCB47F}"/>
    <cellStyle name="20% - Accent4 2 3 2" xfId="2156" xr:uid="{D34994A0-F444-4B27-8A27-2357CF070500}"/>
    <cellStyle name="20% - Accent4 2 3 3" xfId="2157" xr:uid="{D6EA2962-2C0B-4FAB-BBE7-1F84D0E17E85}"/>
    <cellStyle name="20% - Accent4 2 3 4" xfId="2158" xr:uid="{3683BD06-89BB-45F3-A519-F5BCCBA410BF}"/>
    <cellStyle name="20% - Accent4 2 4" xfId="2159" xr:uid="{5B9A4431-864B-4457-84D4-5322B1916C13}"/>
    <cellStyle name="20% - Accent4 2 4 2" xfId="2160" xr:uid="{5B48B862-A787-4594-AA10-2CA4D2956EC7}"/>
    <cellStyle name="20% - Accent4 2 5" xfId="2161" xr:uid="{365A12E7-5D6F-4ECE-9EA9-CAB8DB72D74E}"/>
    <cellStyle name="20% - Accent4 2 6" xfId="2162" xr:uid="{CC9CF0ED-6746-48B3-9904-ED3743938898}"/>
    <cellStyle name="20% - Accent4 2 7" xfId="2163" xr:uid="{F52E353B-613F-428B-9979-56148EA2C9C0}"/>
    <cellStyle name="20% - Accent4 2 8" xfId="2164" xr:uid="{9C02D34B-25CB-4A8B-812D-5EE9FD37C072}"/>
    <cellStyle name="20% - Accent4 3" xfId="377" xr:uid="{306B8DD9-B6C3-4075-B955-9CF47B4561E2}"/>
    <cellStyle name="20% - Accent4 3 2" xfId="2165" xr:uid="{CE2559AE-E6B7-4F01-A7B8-9DC788B8A9D1}"/>
    <cellStyle name="20% - Accent4 3 3" xfId="2166" xr:uid="{055505E9-C0CA-42D3-88DE-980762C4F9FA}"/>
    <cellStyle name="20% - Accent4 4" xfId="2167" xr:uid="{1434FE28-29AF-40C2-914E-3D7D24BBE8AE}"/>
    <cellStyle name="20% - Accent4 4 2" xfId="2168" xr:uid="{2EB793F5-244A-4F63-AA55-B549FC96B3AD}"/>
    <cellStyle name="20% - Accent4 4 3" xfId="2169" xr:uid="{140A6045-2B72-4416-AE05-FADA22333E62}"/>
    <cellStyle name="20% - Accent4 5" xfId="2170" xr:uid="{AF1C1EAD-1ED4-4FD9-BFFC-3D3558BA2E8E}"/>
    <cellStyle name="20% - Accent5" xfId="142" builtinId="46" customBuiltin="1"/>
    <cellStyle name="20% - Accent5 2" xfId="258" xr:uid="{26C5B679-9DA3-49DF-ABB8-310B15A7E02B}"/>
    <cellStyle name="20% - Accent5 2 2" xfId="1591" xr:uid="{7ADF968D-E969-4B07-91B4-41E2ECFBBB5B}"/>
    <cellStyle name="20% - Accent5 2 2 2" xfId="1592" xr:uid="{43BB08B4-E763-4D49-8385-817F8BC9E90D}"/>
    <cellStyle name="20% - Accent5 2 2 3" xfId="1593" xr:uid="{D8DBABC1-75E2-4D1B-9EF0-0933826FF885}"/>
    <cellStyle name="20% - Accent5 2 2 4" xfId="2171" xr:uid="{A7EF14DD-404F-4B08-8D3D-F3FF5945452C}"/>
    <cellStyle name="20% - Accent5 2 3" xfId="1594" xr:uid="{59576032-AF49-4965-B51D-4EB425C9E5FD}"/>
    <cellStyle name="20% - Accent5 2 3 2" xfId="2172" xr:uid="{DEEFC3F3-A9A6-455D-B430-0898DFC762F0}"/>
    <cellStyle name="20% - Accent5 2 3 3" xfId="2173" xr:uid="{D1A079B9-70F7-48E9-A074-DDF7F3F1CBED}"/>
    <cellStyle name="20% - Accent5 2 3 4" xfId="2174" xr:uid="{9C2E9E14-FEE1-4CC4-A442-415D5C23A022}"/>
    <cellStyle name="20% - Accent5 2 4" xfId="2175" xr:uid="{4C8F8D2C-8DB4-4075-9890-DFE845BB162D}"/>
    <cellStyle name="20% - Accent5 2 4 2" xfId="2176" xr:uid="{6E7DB766-DC17-414F-BC80-F0CB509EF6F1}"/>
    <cellStyle name="20% - Accent5 2 5" xfId="2177" xr:uid="{9CF616C9-87AA-44F4-A1E6-5963287242BD}"/>
    <cellStyle name="20% - Accent5 2 6" xfId="2178" xr:uid="{01C11AE2-063A-4B44-A669-1FD575382031}"/>
    <cellStyle name="20% - Accent5 2 7" xfId="2179" xr:uid="{4CBE366C-EBA5-4B7B-B7C9-1697EC99A071}"/>
    <cellStyle name="20% - Accent5 2 8" xfId="2180" xr:uid="{37F207F3-AF45-47F1-B4C4-039347AB3E55}"/>
    <cellStyle name="20% - Accent5 3" xfId="378" xr:uid="{FC1C3440-AD8D-4E40-A08B-41CE45FA8477}"/>
    <cellStyle name="20% - Accent5 3 2" xfId="2181" xr:uid="{D1E51292-EB10-49C5-9811-A69881060F87}"/>
    <cellStyle name="20% - Accent5 3 3" xfId="2182" xr:uid="{1A3B3905-EF05-42F2-9929-8F87AA83F74E}"/>
    <cellStyle name="20% - Accent5 4" xfId="2183" xr:uid="{143D36B5-ED5A-4105-8604-5EC26CE0F153}"/>
    <cellStyle name="20% - Accent5 4 2" xfId="2184" xr:uid="{C864EC9B-3058-4BCA-8C9F-DB971F3CA90C}"/>
    <cellStyle name="20% - Accent5 4 3" xfId="2185" xr:uid="{39B745C8-8180-4357-A8AA-1EB7D149BC55}"/>
    <cellStyle name="20% - Accent5 5" xfId="2186" xr:uid="{8A922844-B4BA-4CD3-B6DC-E5F1A1FA5AE8}"/>
    <cellStyle name="20% - Accent6" xfId="145" builtinId="50" customBuiltin="1"/>
    <cellStyle name="20% - Accent6 2" xfId="259" xr:uid="{2181AF5F-933E-4F39-9C3D-39C13554B08C}"/>
    <cellStyle name="20% - Accent6 2 2" xfId="1595" xr:uid="{5857932A-B6C8-477F-809B-568AD671B5EB}"/>
    <cellStyle name="20% - Accent6 2 2 2" xfId="1596" xr:uid="{CEC9944E-5B48-4124-B359-89B1724415A6}"/>
    <cellStyle name="20% - Accent6 2 2 3" xfId="1597" xr:uid="{2ABF5F66-730B-4D01-BD71-2C43D646653F}"/>
    <cellStyle name="20% - Accent6 2 2 4" xfId="2187" xr:uid="{81CD674B-A761-4F32-88D2-F5E5640108ED}"/>
    <cellStyle name="20% - Accent6 2 3" xfId="1598" xr:uid="{59A3FE30-D58A-4FC7-9E39-FB36F3E4F37B}"/>
    <cellStyle name="20% - Accent6 2 3 2" xfId="2188" xr:uid="{DD38F967-5901-4BD6-B557-696226601DD7}"/>
    <cellStyle name="20% - Accent6 2 3 3" xfId="2189" xr:uid="{83491CA6-22A3-4A1B-9B4B-1DD959B7E43F}"/>
    <cellStyle name="20% - Accent6 2 3 4" xfId="2190" xr:uid="{35F937A5-3E12-4883-8C5C-4D21C8CC2568}"/>
    <cellStyle name="20% - Accent6 2 4" xfId="2191" xr:uid="{7E6E6357-439A-4F50-92F1-202E41564321}"/>
    <cellStyle name="20% - Accent6 2 4 2" xfId="2192" xr:uid="{1B8258D3-EE6E-4BB0-A214-A19DD58AC292}"/>
    <cellStyle name="20% - Accent6 2 5" xfId="2193" xr:uid="{22D92C60-1591-499A-BC2A-0A27F5829B45}"/>
    <cellStyle name="20% - Accent6 2 6" xfId="2194" xr:uid="{A73321E3-AD11-4BF7-96F1-789DF776CA69}"/>
    <cellStyle name="20% - Accent6 2 7" xfId="2195" xr:uid="{59C68A7E-4AB9-4BF1-83FE-CB6004B55C0D}"/>
    <cellStyle name="20% - Accent6 2 8" xfId="2196" xr:uid="{341D843B-40DA-4E79-89A5-E79A167D09FE}"/>
    <cellStyle name="20% - Accent6 3" xfId="379" xr:uid="{776FBD91-CD42-4A76-A9C4-3AFFA2802945}"/>
    <cellStyle name="20% - Accent6 3 2" xfId="2197" xr:uid="{FE2335B0-F199-41F9-BA86-B293D58D2688}"/>
    <cellStyle name="20% - Accent6 3 3" xfId="2198" xr:uid="{882865D4-D077-420D-B893-66FA976E9406}"/>
    <cellStyle name="20% - Accent6 4" xfId="2199" xr:uid="{EAA203FB-BA0C-46BC-B593-1EDAE21E824E}"/>
    <cellStyle name="20% - Accent6 4 2" xfId="2200" xr:uid="{28789B8D-A79B-49E8-86E2-4F8AA3564D84}"/>
    <cellStyle name="20% - Accent6 4 3" xfId="2201" xr:uid="{10D71BD2-B371-4C2C-997A-19E63A42B5DF}"/>
    <cellStyle name="20% - Accent6 5" xfId="2202" xr:uid="{97D1AE0E-20DD-47FD-A515-DA95D4AB6115}"/>
    <cellStyle name="2x indented GHG Textfiels" xfId="181" xr:uid="{A5709301-FA69-4D49-81E7-9460270B7D6E}"/>
    <cellStyle name="2x indented GHG Textfiels 2" xfId="260" xr:uid="{9DA458EF-BB55-4671-900D-38FB11EC2575}"/>
    <cellStyle name="2x indented GHG Textfiels 2 2" xfId="261" xr:uid="{04998C57-7690-4E2D-8575-E6E9D8F65E3D}"/>
    <cellStyle name="2x indented GHG Textfiels 3" xfId="262" xr:uid="{99706735-E67D-49FF-973D-47034D30CA1A}"/>
    <cellStyle name="2x indented GHG Textfiels 3 2" xfId="575" xr:uid="{758FF976-3489-4DF5-B9A9-B339022CEA79}"/>
    <cellStyle name="2x indented GHG Textfiels 3 2 2" xfId="705" xr:uid="{201490C8-A7E7-423B-B759-CF4A1FFE8A6F}"/>
    <cellStyle name="2x indented GHG Textfiels 3 2 2 10" xfId="13833" xr:uid="{AD398F7E-9524-48E7-8B19-1DC53153C385}"/>
    <cellStyle name="2x indented GHG Textfiels 3 2 2 11" xfId="17959" xr:uid="{BCD53B59-22C6-4DF6-83BE-9B9C08167604}"/>
    <cellStyle name="2x indented GHG Textfiels 3 2 2 2" xfId="920" xr:uid="{6E6FA40B-22EA-40C6-9D24-5EAD9482D51B}"/>
    <cellStyle name="2x indented GHG Textfiels 3 2 2 2 10" xfId="18173" xr:uid="{F6B68280-D5B8-47E6-8575-47EE5DF3B462}"/>
    <cellStyle name="2x indented GHG Textfiels 3 2 2 2 2" xfId="1200" xr:uid="{87913440-FCB8-4118-A606-53FA6C59AE47}"/>
    <cellStyle name="2x indented GHG Textfiels 3 2 2 2 2 2" xfId="4796" xr:uid="{A5172A1F-1568-4937-89FA-C6F4CB34642F}"/>
    <cellStyle name="2x indented GHG Textfiels 3 2 2 2 2 2 2" xfId="16228" xr:uid="{72EFD6A2-4064-4C3C-8F45-5EB3D9054E1F}"/>
    <cellStyle name="2x indented GHG Textfiels 3 2 2 2 2 3" xfId="3726" xr:uid="{14CF19A1-F1C2-4CC5-8B81-48FCBE8F3DDD}"/>
    <cellStyle name="2x indented GHG Textfiels 3 2 2 2 2 3 2" xfId="15158" xr:uid="{D0478F7C-4819-42DE-8DFA-4E3109A18D97}"/>
    <cellStyle name="2x indented GHG Textfiels 3 2 2 2 2 4" xfId="6799" xr:uid="{AF50B32D-A2CA-48D2-A3E3-2AA80EFFA2A8}"/>
    <cellStyle name="2x indented GHG Textfiels 3 2 2 2 2 5" xfId="8782" xr:uid="{2AE10695-3B96-437B-9E85-01462C118A44}"/>
    <cellStyle name="2x indented GHG Textfiels 3 2 2 2 2 6" xfId="9271" xr:uid="{35A177DD-66A8-4C3C-A46D-E7AAB4EC5403}"/>
    <cellStyle name="2x indented GHG Textfiels 3 2 2 2 2 7" xfId="12704" xr:uid="{9A9FFDDB-3978-4968-B837-8B6D9674F8AB}"/>
    <cellStyle name="2x indented GHG Textfiels 3 2 2 2 2 8" xfId="14527" xr:uid="{2B515FDA-C8F5-45B8-8B34-94E8E4DA53DE}"/>
    <cellStyle name="2x indented GHG Textfiels 3 2 2 2 2 9" xfId="18452" xr:uid="{9F9CDCD6-D0DD-405B-A64F-00F1A745DDAA}"/>
    <cellStyle name="2x indented GHG Textfiels 3 2 2 2 3" xfId="3972" xr:uid="{D0272819-C50F-4A1B-8A34-962ADA44C13E}"/>
    <cellStyle name="2x indented GHG Textfiels 3 2 2 2 3 2" xfId="15404" xr:uid="{EDCCDE57-56C2-4960-8308-F6B60AEAFBF9}"/>
    <cellStyle name="2x indented GHG Textfiels 3 2 2 2 4" xfId="4992" xr:uid="{A3891650-7470-4CAF-99F3-7CB7642A4A14}"/>
    <cellStyle name="2x indented GHG Textfiels 3 2 2 2 4 2" xfId="16424" xr:uid="{02FEBF38-4708-445B-8292-3B90A3A44A50}"/>
    <cellStyle name="2x indented GHG Textfiels 3 2 2 2 5" xfId="6581" xr:uid="{77B83FE9-3479-48F1-9954-D054582C6058}"/>
    <cellStyle name="2x indented GHG Textfiels 3 2 2 2 6" xfId="8548" xr:uid="{DC6DDDD5-3A40-43EF-B06A-929FDBD775FD}"/>
    <cellStyle name="2x indented GHG Textfiels 3 2 2 2 7" xfId="9928" xr:uid="{0EBA61C4-6DBF-4AF6-B822-7A9E84FCBC63}"/>
    <cellStyle name="2x indented GHG Textfiels 3 2 2 2 8" xfId="11415" xr:uid="{4481D982-EEA7-4558-B88A-AA1C01833B0A}"/>
    <cellStyle name="2x indented GHG Textfiels 3 2 2 2 9" xfId="13586" xr:uid="{C07F1CBA-C9A4-45E8-93D5-CBA2F1F28A30}"/>
    <cellStyle name="2x indented GHG Textfiels 3 2 2 3" xfId="1157" xr:uid="{A5B6D1DC-B274-4C68-BCF6-8B5D446799E1}"/>
    <cellStyle name="2x indented GHG Textfiels 3 2 2 3 2" xfId="5569" xr:uid="{C357467B-13CE-483C-8CFD-094CF26A44F6}"/>
    <cellStyle name="2x indented GHG Textfiels 3 2 2 3 2 2" xfId="17001" xr:uid="{92EF44AC-EBEA-46C5-A019-B49F34B9D705}"/>
    <cellStyle name="2x indented GHG Textfiels 3 2 2 3 3" xfId="5083" xr:uid="{F2869C05-89CD-4DF7-B836-D808D23E33EB}"/>
    <cellStyle name="2x indented GHG Textfiels 3 2 2 3 3 2" xfId="16515" xr:uid="{E763720A-A53E-4F9C-A701-C0A86DE9C0BD}"/>
    <cellStyle name="2x indented GHG Textfiels 3 2 2 3 4" xfId="6764" xr:uid="{A81AB400-2650-45FD-AF2B-E8DEC104E4BC}"/>
    <cellStyle name="2x indented GHG Textfiels 3 2 2 3 5" xfId="8739" xr:uid="{C46D5FE6-EEB2-40A9-99AB-345F226B8447}"/>
    <cellStyle name="2x indented GHG Textfiels 3 2 2 3 6" xfId="9766" xr:uid="{25E45252-AAA4-4FC0-BC93-D710A01477B9}"/>
    <cellStyle name="2x indented GHG Textfiels 3 2 2 3 7" xfId="12258" xr:uid="{6BD76F45-D87D-4BD4-B2E6-B521FE3E5E9C}"/>
    <cellStyle name="2x indented GHG Textfiels 3 2 2 3 8" xfId="13544" xr:uid="{C136A71B-D2E0-49C4-B8A3-55C3514B3812}"/>
    <cellStyle name="2x indented GHG Textfiels 3 2 2 3 9" xfId="18409" xr:uid="{53E10BE8-DC32-4189-947D-8A40AF3F0CC5}"/>
    <cellStyle name="2x indented GHG Textfiels 3 2 2 4" xfId="5700" xr:uid="{D4F44B89-0CBC-4C3B-8BE3-50CA0333D8E7}"/>
    <cellStyle name="2x indented GHG Textfiels 3 2 2 4 2" xfId="17132" xr:uid="{BD567B28-B0A4-4DF1-B29C-5C5611F01F1F}"/>
    <cellStyle name="2x indented GHG Textfiels 3 2 2 5" xfId="4199" xr:uid="{7D0D58E1-6A6E-4978-9814-60312C8B58F1}"/>
    <cellStyle name="2x indented GHG Textfiels 3 2 2 5 2" xfId="15631" xr:uid="{4BA65763-83A9-4B5C-A9CA-B818A403DD7F}"/>
    <cellStyle name="2x indented GHG Textfiels 3 2 2 6" xfId="6428" xr:uid="{11F40CAE-A684-4ABF-89D9-65A3EF31E763}"/>
    <cellStyle name="2x indented GHG Textfiels 3 2 2 7" xfId="8400" xr:uid="{131CE213-0155-4B8F-9BFD-2B94A7585163}"/>
    <cellStyle name="2x indented GHG Textfiels 3 2 2 8" xfId="8278" xr:uid="{DB3B4124-32AF-4CB3-BE5B-4AB9CB854CCC}"/>
    <cellStyle name="2x indented GHG Textfiels 3 2 2 9" xfId="11795" xr:uid="{0814106F-44DD-4618-8230-44671F1EA083}"/>
    <cellStyle name="2x indented GHG Textfiels 3 2 3" xfId="883" xr:uid="{05E26E9A-F6B5-45B2-A9CC-72792E3FC265}"/>
    <cellStyle name="2x indented GHG Textfiels 3 2 3 10" xfId="18136" xr:uid="{7E77AAAA-D6F0-430F-B7CE-7A8AED90A705}"/>
    <cellStyle name="2x indented GHG Textfiels 3 2 3 2" xfId="1208" xr:uid="{A80BB29C-50BE-4F33-AAC5-89088122F511}"/>
    <cellStyle name="2x indented GHG Textfiels 3 2 3 2 2" xfId="5552" xr:uid="{8D741D2C-B5B3-46F7-B900-E4BFFC7D5E72}"/>
    <cellStyle name="2x indented GHG Textfiels 3 2 3 2 2 2" xfId="16984" xr:uid="{E96863FB-627F-408F-9909-E96369E8397F}"/>
    <cellStyle name="2x indented GHG Textfiels 3 2 3 2 3" xfId="5244" xr:uid="{171847E5-A269-4CA8-AB28-6B3F1C1BA430}"/>
    <cellStyle name="2x indented GHG Textfiels 3 2 3 2 3 2" xfId="16676" xr:uid="{B9E5635C-988A-425E-A3E5-D7E8FA587FC5}"/>
    <cellStyle name="2x indented GHG Textfiels 3 2 3 2 4" xfId="6804" xr:uid="{30D6821A-D7E1-4DEF-A77B-2660ABEB0CD5}"/>
    <cellStyle name="2x indented GHG Textfiels 3 2 3 2 5" xfId="8790" xr:uid="{F0DF5680-8DC1-4BB4-8650-ED8BEF13F956}"/>
    <cellStyle name="2x indented GHG Textfiels 3 2 3 2 6" xfId="9267" xr:uid="{A9B29EFB-4365-4CE1-BE60-CAE7FF388A51}"/>
    <cellStyle name="2x indented GHG Textfiels 3 2 3 2 7" xfId="11168" xr:uid="{A733F3F2-C190-4E83-92FF-1D90FEC3EEEC}"/>
    <cellStyle name="2x indented GHG Textfiels 3 2 3 2 8" xfId="14521" xr:uid="{4C5F0AD0-36DA-41FF-B2C1-8CEF8973D0AA}"/>
    <cellStyle name="2x indented GHG Textfiels 3 2 3 2 9" xfId="18460" xr:uid="{94B3DBFE-05C1-4FC2-92B4-07B47EF02A7D}"/>
    <cellStyle name="2x indented GHG Textfiels 3 2 3 3" xfId="4865" xr:uid="{CDF216F6-9A1C-4F31-80D4-3AF1E3437505}"/>
    <cellStyle name="2x indented GHG Textfiels 3 2 3 3 2" xfId="16297" xr:uid="{4643B399-6583-42B8-B892-F9E14CE4C9EA}"/>
    <cellStyle name="2x indented GHG Textfiels 3 2 3 4" xfId="4973" xr:uid="{F5173198-B07F-4ACD-85C1-D87CE9BD63A4}"/>
    <cellStyle name="2x indented GHG Textfiels 3 2 3 4 2" xfId="16405" xr:uid="{756888F1-2269-4E0F-B25C-72CC250CAF86}"/>
    <cellStyle name="2x indented GHG Textfiels 3 2 3 5" xfId="6548" xr:uid="{D229A26D-EC64-4000-89F3-669602E4E81C}"/>
    <cellStyle name="2x indented GHG Textfiels 3 2 3 6" xfId="8515" xr:uid="{136EE577-33B3-4A24-9AEA-FA415BAB06DA}"/>
    <cellStyle name="2x indented GHG Textfiels 3 2 3 7" xfId="9346" xr:uid="{571C915B-A97B-4176-A2F8-98879D1E2197}"/>
    <cellStyle name="2x indented GHG Textfiels 3 2 3 8" xfId="12216" xr:uid="{3715D1C9-C60A-4665-864E-B7700F3999B3}"/>
    <cellStyle name="2x indented GHG Textfiels 3 2 3 9" xfId="13710" xr:uid="{29431C7A-0A34-47F4-AED5-89044E39AF7B}"/>
    <cellStyle name="2x indented GHG Textfiels 3 3" xfId="523" xr:uid="{3E7AB007-44FD-42AE-B5A6-F87A1E84BC21}"/>
    <cellStyle name="2x indented GHG Textfiels 3 3 10" xfId="10014" xr:uid="{72355DBE-A5EC-4862-89F1-BBCA48EF1777}"/>
    <cellStyle name="2x indented GHG Textfiels 3 3 11" xfId="12915" xr:uid="{9D44F05D-EA45-4684-9B0A-ED542945F679}"/>
    <cellStyle name="2x indented GHG Textfiels 3 3 12" xfId="14130" xr:uid="{1F13F475-AE2F-4356-9646-BF0D63BE50A8}"/>
    <cellStyle name="2x indented GHG Textfiels 3 3 13" xfId="17920" xr:uid="{0D55B247-59CA-4DCC-A8FA-6CAC2FD8E40B}"/>
    <cellStyle name="2x indented GHG Textfiels 3 3 2" xfId="810" xr:uid="{530B6799-1886-45F3-A908-FB663B781CCC}"/>
    <cellStyle name="2x indented GHG Textfiels 3 3 2 10" xfId="13658" xr:uid="{F347901A-8E9B-45A0-96F0-3804DEBE853F}"/>
    <cellStyle name="2x indented GHG Textfiels 3 3 2 11" xfId="18064" xr:uid="{F15FC083-C805-414B-B8B5-80C7DD69D942}"/>
    <cellStyle name="2x indented GHG Textfiels 3 3 2 2" xfId="1025" xr:uid="{71299085-C8DD-47BB-975A-936C614E0552}"/>
    <cellStyle name="2x indented GHG Textfiels 3 3 2 2 10" xfId="18278" xr:uid="{70303A9A-5F20-4AC8-9F1B-D62DFCD15FF9}"/>
    <cellStyle name="2x indented GHG Textfiels 3 3 2 2 2" xfId="1227" xr:uid="{95386D6B-7BD2-45DE-A18F-0C565A8C81BD}"/>
    <cellStyle name="2x indented GHG Textfiels 3 3 2 2 2 2" xfId="4790" xr:uid="{183DA7EA-6CCE-44BA-9D6A-643490DADE1A}"/>
    <cellStyle name="2x indented GHG Textfiels 3 3 2 2 2 2 2" xfId="16222" xr:uid="{9EEC46A2-0BA7-4118-B64F-4A6AEE0F82E4}"/>
    <cellStyle name="2x indented GHG Textfiels 3 3 2 2 2 3" xfId="5095" xr:uid="{10EC81A9-250D-4F42-8EC2-E45A0B05DADE}"/>
    <cellStyle name="2x indented GHG Textfiels 3 3 2 2 2 3 2" xfId="16527" xr:uid="{9F2C47E8-A137-4C47-A226-9CC1E13A3BA9}"/>
    <cellStyle name="2x indented GHG Textfiels 3 3 2 2 2 4" xfId="6819" xr:uid="{E6B92A8E-AC85-4944-85D9-2C8419C02981}"/>
    <cellStyle name="2x indented GHG Textfiels 3 3 2 2 2 5" xfId="8809" xr:uid="{2015D657-B30B-4615-A1B9-FD67C8E9FB40}"/>
    <cellStyle name="2x indented GHG Textfiels 3 3 2 2 2 6" xfId="9263" xr:uid="{777CFB99-EC44-4E9F-BA1D-608B5352D0B2}"/>
    <cellStyle name="2x indented GHG Textfiels 3 3 2 2 2 7" xfId="12706" xr:uid="{16B738BE-9E77-4450-8F0F-4AD0D811B5B4}"/>
    <cellStyle name="2x indented GHG Textfiels 3 3 2 2 2 8" xfId="14506" xr:uid="{64B6895B-D7C7-4F0C-8766-A4EBDBC7CBF0}"/>
    <cellStyle name="2x indented GHG Textfiels 3 3 2 2 2 9" xfId="18479" xr:uid="{82A4164C-F211-4325-B789-BE2758910C6B}"/>
    <cellStyle name="2x indented GHG Textfiels 3 3 2 2 3" xfId="3831" xr:uid="{F6B24A16-754E-42C3-BC99-680F9A0B4E97}"/>
    <cellStyle name="2x indented GHG Textfiels 3 3 2 2 3 2" xfId="15263" xr:uid="{F88766E2-D030-49DF-B971-09C4E00E065B}"/>
    <cellStyle name="2x indented GHG Textfiels 3 3 2 2 4" xfId="5732" xr:uid="{EEB15380-BC3E-422F-91A5-3E46B63BF5F7}"/>
    <cellStyle name="2x indented GHG Textfiels 3 3 2 2 4 2" xfId="17164" xr:uid="{CE680779-4253-4BFD-A556-351A133381B6}"/>
    <cellStyle name="2x indented GHG Textfiels 3 3 2 2 5" xfId="6658" xr:uid="{53CC3FD3-0ECF-4E6D-93C8-EB1EDC4F95B9}"/>
    <cellStyle name="2x indented GHG Textfiels 3 3 2 2 6" xfId="8620" xr:uid="{3D9EC3EE-E652-4BF5-8D48-40248FFE5DA3}"/>
    <cellStyle name="2x indented GHG Textfiels 3 3 2 2 7" xfId="9869" xr:uid="{671A7239-916F-42F5-8691-E83F25A379F5}"/>
    <cellStyle name="2x indented GHG Textfiels 3 3 2 2 8" xfId="12730" xr:uid="{84F9DFC7-72C5-46A6-8B4D-481EC1E5ADF1}"/>
    <cellStyle name="2x indented GHG Textfiels 3 3 2 2 9" xfId="14639" xr:uid="{116FCDE3-2B25-4B5F-A0B7-AEC3C46F737F}"/>
    <cellStyle name="2x indented GHG Textfiels 3 3 2 3" xfId="1542" xr:uid="{1F98711B-AE25-4785-A605-A062B58ADE02}"/>
    <cellStyle name="2x indented GHG Textfiels 3 3 2 3 2" xfId="5300" xr:uid="{8D02344A-574E-4470-A89B-C8E97D300C33}"/>
    <cellStyle name="2x indented GHG Textfiels 3 3 2 3 2 2" xfId="16732" xr:uid="{AC60B777-29E1-43EA-9770-73C95A916048}"/>
    <cellStyle name="2x indented GHG Textfiels 3 3 2 3 3" xfId="4234" xr:uid="{ECCDF6DA-DE09-4102-A897-6D344D335D6C}"/>
    <cellStyle name="2x indented GHG Textfiels 3 3 2 3 3 2" xfId="15666" xr:uid="{49007F23-F440-4049-A250-16B537CC33F2}"/>
    <cellStyle name="2x indented GHG Textfiels 3 3 2 3 4" xfId="7070" xr:uid="{B41A98F5-A253-4488-AD45-F3D2FE66CB98}"/>
    <cellStyle name="2x indented GHG Textfiels 3 3 2 3 5" xfId="9124" xr:uid="{3EA38C04-2F26-4DE5-AFA9-1F970AD81063}"/>
    <cellStyle name="2x indented GHG Textfiels 3 3 2 3 6" xfId="9181" xr:uid="{2C3D4D4E-A850-46EA-93CA-6B34CF6986E9}"/>
    <cellStyle name="2x indented GHG Textfiels 3 3 2 3 7" xfId="11792" xr:uid="{2C7A5557-CEA9-41C6-968A-CAB4E4279184}"/>
    <cellStyle name="2x indented GHG Textfiels 3 3 2 3 8" xfId="13470" xr:uid="{A6764652-F975-46D1-928A-846479B53D1F}"/>
    <cellStyle name="2x indented GHG Textfiels 3 3 2 3 9" xfId="18794" xr:uid="{47FEF10A-A0ED-42D2-8A99-D8DB2455DD77}"/>
    <cellStyle name="2x indented GHG Textfiels 3 3 2 4" xfId="3834" xr:uid="{B55BE09A-EC66-44AC-9B6F-2EEEC2BABF3E}"/>
    <cellStyle name="2x indented GHG Textfiels 3 3 2 4 2" xfId="15266" xr:uid="{23EBB3F9-AA05-4EE9-8BA1-41BD29574D52}"/>
    <cellStyle name="2x indented GHG Textfiels 3 3 2 5" xfId="5787" xr:uid="{14C80776-CC48-4687-AAA5-73A75DD7B368}"/>
    <cellStyle name="2x indented GHG Textfiels 3 3 2 5 2" xfId="17219" xr:uid="{FFE276AD-06BD-4DBC-9CF1-D7B804989AFE}"/>
    <cellStyle name="2x indented GHG Textfiels 3 3 2 6" xfId="6507" xr:uid="{2DCDDF70-74F9-42B4-B2C4-62BB9848AAF0}"/>
    <cellStyle name="2x indented GHG Textfiels 3 3 2 7" xfId="8472" xr:uid="{3ED61E03-2372-47D9-942A-077504F2C1B6}"/>
    <cellStyle name="2x indented GHG Textfiels 3 3 2 8" xfId="9356" xr:uid="{6DABB6C0-0CE1-411E-9B38-F0E4B53013AA}"/>
    <cellStyle name="2x indented GHG Textfiels 3 3 2 9" xfId="11432" xr:uid="{3719FF04-983E-4C5C-9FB5-451B2E137A5B}"/>
    <cellStyle name="2x indented GHG Textfiels 3 3 3" xfId="812" xr:uid="{BF1B6AB6-CC79-4B80-B067-DC52690CD410}"/>
    <cellStyle name="2x indented GHG Textfiels 3 3 3 10" xfId="13649" xr:uid="{03521774-3B91-4F62-9A13-4BCBD7BB8ADB}"/>
    <cellStyle name="2x indented GHG Textfiels 3 3 3 11" xfId="18066" xr:uid="{115DE9CD-6068-4CC3-A00A-CF77D549F53A}"/>
    <cellStyle name="2x indented GHG Textfiels 3 3 3 2" xfId="1027" xr:uid="{FDAAC449-A4EC-44FA-B833-35FF729EBAE3}"/>
    <cellStyle name="2x indented GHG Textfiels 3 3 3 2 10" xfId="18280" xr:uid="{9EC38320-5BBC-4B49-8F31-7129E401F7BE}"/>
    <cellStyle name="2x indented GHG Textfiels 3 3 3 2 2" xfId="1406" xr:uid="{9226D1BE-9D63-4879-A287-DFDDB0D8A648}"/>
    <cellStyle name="2x indented GHG Textfiels 3 3 3 2 2 2" xfId="3824" xr:uid="{306A42C6-08B2-4FEF-A2B5-4D1383199927}"/>
    <cellStyle name="2x indented GHG Textfiels 3 3 3 2 2 2 2" xfId="15256" xr:uid="{5DA11C5D-4548-4A8E-B6D7-C2A9FED36E75}"/>
    <cellStyle name="2x indented GHG Textfiels 3 3 3 2 2 3" xfId="3854" xr:uid="{3848AD12-991B-4255-89A8-B6493ABBA221}"/>
    <cellStyle name="2x indented GHG Textfiels 3 3 3 2 2 3 2" xfId="15286" xr:uid="{4203D78F-F9AF-499C-AEEF-12F5B94E3640}"/>
    <cellStyle name="2x indented GHG Textfiels 3 3 3 2 2 4" xfId="6959" xr:uid="{F2718C91-1E71-4A62-ABC5-83639EFDA3FB}"/>
    <cellStyle name="2x indented GHG Textfiels 3 3 3 2 2 5" xfId="8988" xr:uid="{82F62C37-A69A-4C25-BAC1-1577A54845A3}"/>
    <cellStyle name="2x indented GHG Textfiels 3 3 3 2 2 6" xfId="8203" xr:uid="{A4BDA713-15AE-45E4-A948-9CAFBD06894F}"/>
    <cellStyle name="2x indented GHG Textfiels 3 3 3 2 2 7" xfId="12340" xr:uid="{97D8B4CB-A248-4E1C-B797-BC1AE978AC48}"/>
    <cellStyle name="2x indented GHG Textfiels 3 3 3 2 2 8" xfId="14380" xr:uid="{EF40C700-D72F-4E3A-9453-46F17367CBE0}"/>
    <cellStyle name="2x indented GHG Textfiels 3 3 3 2 2 9" xfId="18658" xr:uid="{7B5C8684-C1ED-407B-BEAB-1C2B39EE7168}"/>
    <cellStyle name="2x indented GHG Textfiels 3 3 3 2 3" xfId="4844" xr:uid="{25EDF8B2-514F-4D26-B544-216B23BFB75B}"/>
    <cellStyle name="2x indented GHG Textfiels 3 3 3 2 3 2" xfId="16276" xr:uid="{64812501-90C5-4F28-A391-17D029D36B5F}"/>
    <cellStyle name="2x indented GHG Textfiels 3 3 3 2 4" xfId="5013" xr:uid="{39692BDE-B3F6-403D-9240-C562EA5C47CC}"/>
    <cellStyle name="2x indented GHG Textfiels 3 3 3 2 4 2" xfId="16445" xr:uid="{05F66E6D-9B42-4C64-958B-7C289E8252B9}"/>
    <cellStyle name="2x indented GHG Textfiels 3 3 3 2 5" xfId="6660" xr:uid="{4706C811-1F20-4F2B-8BEB-B7F45264107E}"/>
    <cellStyle name="2x indented GHG Textfiels 3 3 3 2 6" xfId="8622" xr:uid="{D0BE803E-B13A-42E1-BD6F-6255B9DCCB7C}"/>
    <cellStyle name="2x indented GHG Textfiels 3 3 3 2 7" xfId="9867" xr:uid="{9E67617A-1797-465E-BD32-5D2D08A2C978}"/>
    <cellStyle name="2x indented GHG Textfiels 3 3 3 2 8" xfId="12297" xr:uid="{510CE688-A338-4BBD-ADBF-82835E4828FA}"/>
    <cellStyle name="2x indented GHG Textfiels 3 3 3 2 9" xfId="14637" xr:uid="{837EFB49-F8F1-4E3B-8A0B-53BE2D1AB9FB}"/>
    <cellStyle name="2x indented GHG Textfiels 3 3 3 3" xfId="1100" xr:uid="{1A8B1FCA-DFBD-4920-B3F8-1FA12866ED4F}"/>
    <cellStyle name="2x indented GHG Textfiels 3 3 3 3 2" xfId="5614" xr:uid="{E3A30743-DD0A-4885-8192-095E5C943F25}"/>
    <cellStyle name="2x indented GHG Textfiels 3 3 3 3 2 2" xfId="17046" xr:uid="{3165CE22-66D4-4AED-A458-790EAE07F030}"/>
    <cellStyle name="2x indented GHG Textfiels 3 3 3 3 3" xfId="5053" xr:uid="{01E1EF63-76D1-4C77-9652-E7289D743C05}"/>
    <cellStyle name="2x indented GHG Textfiels 3 3 3 3 3 2" xfId="16485" xr:uid="{4702B78A-4214-474E-96F8-FD1B4649D56E}"/>
    <cellStyle name="2x indented GHG Textfiels 3 3 3 3 4" xfId="6715" xr:uid="{3E815E31-894B-4DFE-B3C0-8DEDCB78C54A}"/>
    <cellStyle name="2x indented GHG Textfiels 3 3 3 3 5" xfId="8682" xr:uid="{03DE17B1-A9E2-4081-BA51-F166809B2394}"/>
    <cellStyle name="2x indented GHG Textfiels 3 3 3 3 6" xfId="9812" xr:uid="{8AC42C19-7F0F-4FC6-A59C-B206AC543C52}"/>
    <cellStyle name="2x indented GHG Textfiels 3 3 3 3 7" xfId="12339" xr:uid="{6F40C4B0-16AA-46F9-B607-C86BAF1143E6}"/>
    <cellStyle name="2x indented GHG Textfiels 3 3 3 3 8" xfId="14038" xr:uid="{0EEFDC3C-B6BA-4C57-A0D8-46C3964F398D}"/>
    <cellStyle name="2x indented GHG Textfiels 3 3 3 3 9" xfId="18352" xr:uid="{B1EC86C1-A723-4C0F-A62A-C0A4B0FB8298}"/>
    <cellStyle name="2x indented GHG Textfiels 3 3 3 4" xfId="4583" xr:uid="{F859E03C-56E2-4E53-99D9-06666ACC9E32}"/>
    <cellStyle name="2x indented GHG Textfiels 3 3 3 4 2" xfId="16015" xr:uid="{063224A4-F958-416C-99FF-C93602E85377}"/>
    <cellStyle name="2x indented GHG Textfiels 3 3 3 5" xfId="5731" xr:uid="{CA106800-A86A-4004-907D-D4715B6F75FC}"/>
    <cellStyle name="2x indented GHG Textfiels 3 3 3 5 2" xfId="17163" xr:uid="{FE1A8D64-1F09-4D12-B7BA-94174254AE6D}"/>
    <cellStyle name="2x indented GHG Textfiels 3 3 3 6" xfId="6509" xr:uid="{2081FC84-2495-41F4-B8C4-0BB9641E9217}"/>
    <cellStyle name="2x indented GHG Textfiels 3 3 3 7" xfId="8474" xr:uid="{19CCB85C-E5C5-4EC5-9B58-8BF5C33A9C82}"/>
    <cellStyle name="2x indented GHG Textfiels 3 3 3 8" xfId="9355" xr:uid="{16A44765-DE9E-4ECC-98CE-1C946E00AB53}"/>
    <cellStyle name="2x indented GHG Textfiels 3 3 3 9" xfId="11289" xr:uid="{2197979B-9F64-44AB-872B-29D996DC4D7B}"/>
    <cellStyle name="2x indented GHG Textfiels 3 3 4" xfId="708" xr:uid="{9B17E09F-D6CE-42B9-B504-9B6A260873D1}"/>
    <cellStyle name="2x indented GHG Textfiels 3 3 4 10" xfId="13764" xr:uid="{AD77DBBC-F60D-4B2D-B75C-1D4B4C84F9F0}"/>
    <cellStyle name="2x indented GHG Textfiels 3 3 4 11" xfId="17962" xr:uid="{BA9156C1-ACCB-47A0-938B-C0FDADC96AFF}"/>
    <cellStyle name="2x indented GHG Textfiels 3 3 4 2" xfId="923" xr:uid="{12F02D42-7180-4CF0-AB5F-4FB424CA2489}"/>
    <cellStyle name="2x indented GHG Textfiels 3 3 4 2 10" xfId="18176" xr:uid="{2B1F34FF-4820-41D2-A410-0C396E34DC3D}"/>
    <cellStyle name="2x indented GHG Textfiels 3 3 4 2 2" xfId="1179" xr:uid="{86637005-5739-4B1A-9916-2435709EB528}"/>
    <cellStyle name="2x indented GHG Textfiels 3 3 4 2 2 2" xfId="4806" xr:uid="{4630E213-F48A-4FD7-8174-153392399C8B}"/>
    <cellStyle name="2x indented GHG Textfiels 3 3 4 2 2 2 2" xfId="16238" xr:uid="{E2D807DB-39C3-42D7-8790-CE22564674A9}"/>
    <cellStyle name="2x indented GHG Textfiels 3 3 4 2 2 3" xfId="4019" xr:uid="{7D0B953D-EBBD-49F4-9277-9B542B2105CD}"/>
    <cellStyle name="2x indented GHG Textfiels 3 3 4 2 2 3 2" xfId="15451" xr:uid="{52F2B653-D50F-499E-AD08-AE89641ABDAE}"/>
    <cellStyle name="2x indented GHG Textfiels 3 3 4 2 2 4" xfId="6782" xr:uid="{B79D0B0E-4F60-413E-B707-F29B84EA327A}"/>
    <cellStyle name="2x indented GHG Textfiels 3 3 4 2 2 5" xfId="8761" xr:uid="{7C86E55C-E986-4F19-86AD-B4191B9AC8F0}"/>
    <cellStyle name="2x indented GHG Textfiels 3 3 4 2 2 6" xfId="9273" xr:uid="{718E1792-781A-4CF0-A57C-CE39DB9C429A}"/>
    <cellStyle name="2x indented GHG Textfiels 3 3 4 2 2 7" xfId="12565" xr:uid="{4E8598D5-2352-4FA7-BD9B-2A6F0965EDEA}"/>
    <cellStyle name="2x indented GHG Textfiels 3 3 4 2 2 8" xfId="14544" xr:uid="{19856DE1-BBCD-43FE-BB61-3BCAFAED9000}"/>
    <cellStyle name="2x indented GHG Textfiels 3 3 4 2 2 9" xfId="18431" xr:uid="{E783305D-879B-4714-8527-5A428C8FE5B4}"/>
    <cellStyle name="2x indented GHG Textfiels 3 3 4 2 3" xfId="4102" xr:uid="{6B079383-D0C5-4674-A1CE-3568B5AAAD7D}"/>
    <cellStyle name="2x indented GHG Textfiels 3 3 4 2 3 2" xfId="15534" xr:uid="{29FE040A-D556-4F15-9FCC-56498C4F3B71}"/>
    <cellStyle name="2x indented GHG Textfiels 3 3 4 2 4" xfId="3863" xr:uid="{056E3E31-4ECC-49BB-8D2F-637BDE1EF82A}"/>
    <cellStyle name="2x indented GHG Textfiels 3 3 4 2 4 2" xfId="15295" xr:uid="{0CF13B25-9DE2-4ADB-8D0D-D606DCA18FC8}"/>
    <cellStyle name="2x indented GHG Textfiels 3 3 4 2 5" xfId="6583" xr:uid="{50C9F657-CC4D-46B7-BCFE-1AEEF9E3C4C7}"/>
    <cellStyle name="2x indented GHG Textfiels 3 3 4 2 6" xfId="8550" xr:uid="{0FC3C01A-44F8-4234-91EC-264385E315B7}"/>
    <cellStyle name="2x indented GHG Textfiels 3 3 4 2 7" xfId="9925" xr:uid="{1A018163-76C9-4406-ABBE-C49EF1688053}"/>
    <cellStyle name="2x indented GHG Textfiels 3 3 4 2 8" xfId="11454" xr:uid="{DCAA9A89-F4F1-4D8E-9544-F835F3A03593}"/>
    <cellStyle name="2x indented GHG Textfiels 3 3 4 2 9" xfId="14689" xr:uid="{18770007-E07E-4278-B6C3-B957DF998079}"/>
    <cellStyle name="2x indented GHG Textfiels 3 3 4 3" xfId="1213" xr:uid="{1E09E970-3EEF-41E3-AE15-67DEDD573516}"/>
    <cellStyle name="2x indented GHG Textfiels 3 3 4 3 2" xfId="5548" xr:uid="{4C87A4E2-E05E-46C2-BAFE-FF0BC0433CA1}"/>
    <cellStyle name="2x indented GHG Textfiels 3 3 4 3 2 2" xfId="16980" xr:uid="{65EDD81F-5B40-4197-8B88-768698DB856D}"/>
    <cellStyle name="2x indented GHG Textfiels 3 3 4 3 3" xfId="4011" xr:uid="{8763F87B-380E-477A-896F-CB62B31CA3C7}"/>
    <cellStyle name="2x indented GHG Textfiels 3 3 4 3 3 2" xfId="15443" xr:uid="{E13B214F-9DD6-42F1-9A44-18B17A8864A3}"/>
    <cellStyle name="2x indented GHG Textfiels 3 3 4 3 4" xfId="6809" xr:uid="{FE2EC258-8059-4075-88F0-91C39C0DC007}"/>
    <cellStyle name="2x indented GHG Textfiels 3 3 4 3 5" xfId="8795" xr:uid="{894CF134-BB1C-422D-BD8B-B251E36B6FFE}"/>
    <cellStyle name="2x indented GHG Textfiels 3 3 4 3 6" xfId="9727" xr:uid="{832F9F97-0D2D-4B98-B097-A2F26A9942F4}"/>
    <cellStyle name="2x indented GHG Textfiels 3 3 4 3 7" xfId="12439" xr:uid="{19975316-3374-4B48-B4D7-5DB36F79F9F9}"/>
    <cellStyle name="2x indented GHG Textfiels 3 3 4 3 8" xfId="14517" xr:uid="{8BA0E8E3-8E95-4BD4-BBB5-B7F3690A1984}"/>
    <cellStyle name="2x indented GHG Textfiels 3 3 4 3 9" xfId="18465" xr:uid="{6BFFC2D1-BD52-4FAF-B57A-BF404AF36AF7}"/>
    <cellStyle name="2x indented GHG Textfiels 3 3 4 4" xfId="4316" xr:uid="{3029B3AB-58F6-4699-8043-EF1EF15F454F}"/>
    <cellStyle name="2x indented GHG Textfiels 3 3 4 4 2" xfId="15748" xr:uid="{277BECCD-E9D7-44FD-A73F-683B192F9894}"/>
    <cellStyle name="2x indented GHG Textfiels 3 3 4 5" xfId="4936" xr:uid="{AF87CC53-2980-4487-976F-9F92D77E596C}"/>
    <cellStyle name="2x indented GHG Textfiels 3 3 4 5 2" xfId="16368" xr:uid="{2C6ADE70-26D0-4D85-B312-1BA77110C723}"/>
    <cellStyle name="2x indented GHG Textfiels 3 3 4 6" xfId="6430" xr:uid="{CECB925F-0976-4FD0-9AF7-E9B37A2CCB61}"/>
    <cellStyle name="2x indented GHG Textfiels 3 3 4 7" xfId="8402" xr:uid="{FA3ADCDE-C4F2-42A0-AE85-372C127487C3}"/>
    <cellStyle name="2x indented GHG Textfiels 3 3 4 8" xfId="8279" xr:uid="{D83D3802-3E46-41D8-AB61-292F1FB03018}"/>
    <cellStyle name="2x indented GHG Textfiels 3 3 4 9" xfId="12288" xr:uid="{C6E41723-0D88-4CCA-AFB8-19592BE61425}"/>
    <cellStyle name="2x indented GHG Textfiels 3 3 5" xfId="1417" xr:uid="{599B29B1-2C8F-44FE-B49F-1D3FD9AE4334}"/>
    <cellStyle name="2x indented GHG Textfiels 3 3 5 2" xfId="5390" xr:uid="{99BD1F0D-329A-4DF8-B763-B391EF40068B}"/>
    <cellStyle name="2x indented GHG Textfiels 3 3 5 2 2" xfId="16822" xr:uid="{619951B6-5FB9-4B2D-8F77-CC82D50B1920}"/>
    <cellStyle name="2x indented GHG Textfiels 3 3 5 3" xfId="3740" xr:uid="{2FB5B4B3-8167-43B4-A52A-C90F6B500A2C}"/>
    <cellStyle name="2x indented GHG Textfiels 3 3 5 3 2" xfId="15172" xr:uid="{20222E8B-6333-480C-87FA-8A2D29F9B424}"/>
    <cellStyle name="2x indented GHG Textfiels 3 3 5 4" xfId="6969" xr:uid="{3659428F-8E8B-476C-A4DE-53664B8B9AAB}"/>
    <cellStyle name="2x indented GHG Textfiels 3 3 5 5" xfId="8999" xr:uid="{A3FED758-BD46-47E7-A188-ECD4140E5546}"/>
    <cellStyle name="2x indented GHG Textfiels 3 3 5 6" xfId="9199" xr:uid="{44A9F4F3-F00F-47E7-8C61-95F65E42CD33}"/>
    <cellStyle name="2x indented GHG Textfiels 3 3 5 7" xfId="11155" xr:uid="{1BBB7217-7D9E-4FFC-8D4C-66BB5C6E12E5}"/>
    <cellStyle name="2x indented GHG Textfiels 3 3 5 8" xfId="14373" xr:uid="{AB5E8FDA-B2C7-4D33-AC05-7D215B9512CE}"/>
    <cellStyle name="2x indented GHG Textfiels 3 3 5 9" xfId="18669" xr:uid="{897EF360-C4A7-437E-AD9F-FA9271787ADD}"/>
    <cellStyle name="2x indented GHG Textfiels 3 3 6" xfId="5735" xr:uid="{B1B6DB17-4C71-4DB5-B5B8-AAEDAD3CB497}"/>
    <cellStyle name="2x indented GHG Textfiels 3 3 6 2" xfId="17167" xr:uid="{5ADAE761-0AE7-4143-9790-60C57D5E22BC}"/>
    <cellStyle name="2x indented GHG Textfiels 3 3 7" xfId="4931" xr:uid="{F01230B3-9F65-4387-981F-F1F129AD75A3}"/>
    <cellStyle name="2x indented GHG Textfiels 3 3 7 2" xfId="16363" xr:uid="{F12B3F13-EB6B-4E5C-A51F-E990FF8F565F}"/>
    <cellStyle name="2x indented GHG Textfiels 3 3 8" xfId="6401" xr:uid="{CBEB0C05-B91F-4FF6-9C97-785FFCCA9368}"/>
    <cellStyle name="2x indented GHG Textfiels 3 3 9" xfId="8284" xr:uid="{6CE3F0C7-D600-446F-B635-6080FAF40048}"/>
    <cellStyle name="40 % - Akzent1" xfId="226" hidden="1" xr:uid="{AD10544B-36AE-4A39-8784-74FE26AF33B6}"/>
    <cellStyle name="40 % - Akzent1" xfId="1122" hidden="1" xr:uid="{CC7719FA-D9D9-4671-B383-9A38DBDA0ADA}"/>
    <cellStyle name="40 % - Akzent1" xfId="1512" hidden="1" xr:uid="{A4D4B56B-FA43-478B-BB8E-518F018B0AC7}"/>
    <cellStyle name="40 % - Akzent1" xfId="1460" hidden="1" xr:uid="{854A01A5-99D1-4E6A-BF9D-89ACFF82C410}"/>
    <cellStyle name="40 % - Akzent1" xfId="1458" hidden="1" xr:uid="{5E812D7F-326C-445E-BF99-D79AAE6E8A58}"/>
    <cellStyle name="40 % - Akzent1" xfId="3348" hidden="1" xr:uid="{7C56536D-C864-4322-A6CF-2623B14E28ED}"/>
    <cellStyle name="40 % - Akzent1" xfId="3369" hidden="1" xr:uid="{82D5F2B7-97E4-4025-B439-851CB1DA7B39}"/>
    <cellStyle name="40 % - Akzent1" xfId="3396" hidden="1" xr:uid="{2126309C-3175-4211-87A0-72A53BA3C418}"/>
    <cellStyle name="40 % - Akzent1" xfId="3458" hidden="1" xr:uid="{5E58B931-A994-4612-850A-CC458CD709A5}"/>
    <cellStyle name="40 % - Akzent1" xfId="3427" hidden="1" xr:uid="{A5A1A2EA-CD0F-4812-88DC-C0DE212245C1}"/>
    <cellStyle name="40 % - Akzent1" xfId="3478" hidden="1" xr:uid="{4CD603EF-10F3-4E9C-9D15-A28A55A5EDC9}"/>
    <cellStyle name="40 % - Akzent1" xfId="3502" hidden="1" xr:uid="{E1CA8227-9FC6-4C3E-9937-98E4A0B3570C}"/>
    <cellStyle name="40 % - Akzent1" xfId="3574" hidden="1" xr:uid="{3F8D8CA6-1C67-4812-BDF1-4B5C85534726}"/>
    <cellStyle name="40 % - Akzent1" xfId="3563" hidden="1" xr:uid="{3EB23848-8198-49FA-A2A1-C4E33F0A5DF3}"/>
    <cellStyle name="40 % - Akzent1" xfId="3562" hidden="1" xr:uid="{F1C93061-8703-4169-8184-B2D79AE26AAC}"/>
    <cellStyle name="40 % - Akzent1" xfId="3594" hidden="1" xr:uid="{20121EB5-A136-48C3-9E42-7DB8E7F38D4C}"/>
    <cellStyle name="40 % - Akzent1" xfId="3615" hidden="1" xr:uid="{F9E1B695-6859-48F0-9C4C-480F98F84088}"/>
    <cellStyle name="40 % - Akzent1" xfId="3642" hidden="1" xr:uid="{1A2D9CFC-7F7D-4A11-8412-04C82C35CD93}"/>
    <cellStyle name="40 % - Akzent1" xfId="3690" hidden="1" xr:uid="{3DE8EF3E-CED6-44D4-B45D-849B396E4D50}"/>
    <cellStyle name="40 % - Akzent1" xfId="3663" hidden="1" xr:uid="{D93613C5-970D-4041-BFDB-B9DAF2DF51E6}"/>
    <cellStyle name="40 % - Akzent1" xfId="3759" hidden="1" xr:uid="{3866595A-B2AC-42BF-B53F-58E163A0543F}"/>
    <cellStyle name="40 % - Akzent1" xfId="4331" hidden="1" xr:uid="{4BC76C38-29A8-44B0-96C4-E72495FA6C48}"/>
    <cellStyle name="40 % - Akzent1" xfId="4563" hidden="1" xr:uid="{B0117B40-B6A5-400F-A0AF-5F0CA5E34807}"/>
    <cellStyle name="40 % - Akzent1" xfId="4531" hidden="1" xr:uid="{3F448B16-C87F-4E63-A831-72FE506A7C41}"/>
    <cellStyle name="40 % - Akzent1" xfId="4530" hidden="1" xr:uid="{5A886C00-BCA7-452D-BC3F-12A7EDE8359B}"/>
    <cellStyle name="40 % - Akzent1" xfId="5848" hidden="1" xr:uid="{84D964BE-6BC1-43AB-8969-2E61C2DA6E30}"/>
    <cellStyle name="40 % - Akzent1" xfId="5869" hidden="1" xr:uid="{30B728BE-8D1D-4F44-8516-1AC71D868742}"/>
    <cellStyle name="40 % - Akzent1" xfId="5896" hidden="1" xr:uid="{3D3EF2FD-D2FE-4C00-9D27-6B31C540EF40}"/>
    <cellStyle name="40 % - Akzent1" xfId="5948" hidden="1" xr:uid="{8F5225EC-0BBC-4A25-8C44-84064B261252}"/>
    <cellStyle name="40 % - Akzent1" xfId="5920" hidden="1" xr:uid="{CFBD9808-4549-438A-A4BC-FEA330EB9EB1}"/>
    <cellStyle name="40 % - Akzent1" xfId="4217" hidden="1" xr:uid="{3E73BA53-03DD-4FD0-A3E9-8E1CAE7E29E7}"/>
    <cellStyle name="40 % - Akzent1" xfId="4829" hidden="1" xr:uid="{BDF95157-3585-41A5-9BD2-B5D97C8EEE72}"/>
    <cellStyle name="40 % - Akzent1" xfId="5327" hidden="1" xr:uid="{C4705F1B-557E-4B1B-8EC4-1DD402AB19A8}"/>
    <cellStyle name="40 % - Akzent1" xfId="5359" hidden="1" xr:uid="{77416EF3-636C-4BEB-A5E3-2B0342047627}"/>
    <cellStyle name="40 % - Akzent1" xfId="4747" hidden="1" xr:uid="{835E8263-D3A0-44A2-86FE-8BBFB16EE584}"/>
    <cellStyle name="40 % - Akzent1" xfId="6004" hidden="1" xr:uid="{917F2B15-5E6C-4C33-AA7F-E51A282F7F85}"/>
    <cellStyle name="40 % - Akzent1" xfId="6025" hidden="1" xr:uid="{CAB85896-CA1D-4425-A4E6-EDFD1A130A62}"/>
    <cellStyle name="40 % - Akzent1" xfId="6052" hidden="1" xr:uid="{77580EC9-7AD8-4678-B8F3-05DD1FD031BF}"/>
    <cellStyle name="40 % - Akzent1" xfId="6114" hidden="1" xr:uid="{8ABAD442-6C74-484B-A5F8-B7DAC7774D0A}"/>
    <cellStyle name="40 % - Akzent1" xfId="6083" hidden="1" xr:uid="{584CD9D5-104D-40B7-B61C-3D72AB38F037}"/>
    <cellStyle name="40 % - Akzent1" xfId="4200" hidden="1" xr:uid="{8C914EBC-5A64-417F-90C3-32F04A4AD11A}"/>
    <cellStyle name="40 % - Akzent1" xfId="5064" hidden="1" xr:uid="{47412502-A674-473A-8740-D0961094314E}"/>
    <cellStyle name="40 % - Akzent1" xfId="5818" hidden="1" xr:uid="{E90F2ECE-8F81-46C1-98AB-8316FDC053E7}"/>
    <cellStyle name="40 % - Akzent1" xfId="4183" hidden="1" xr:uid="{76CE209E-8B48-49E1-AB00-8B8BA9B8EC4E}"/>
    <cellStyle name="40 % - Akzent1" xfId="4206" hidden="1" xr:uid="{7D2E5716-576C-4FAB-9F03-1C446D76C710}"/>
    <cellStyle name="40 % - Akzent1" xfId="6148" hidden="1" xr:uid="{65AE185D-9900-40B2-8CB5-F1306B804E9C}"/>
    <cellStyle name="40 % - Akzent1" xfId="6169" hidden="1" xr:uid="{3164E099-56AB-4E6B-8142-869405D0BD4F}"/>
    <cellStyle name="40 % - Akzent1" xfId="6196" hidden="1" xr:uid="{50299BC2-481D-49A6-9E0D-009E03778C14}"/>
    <cellStyle name="40 % - Akzent1" xfId="6258" hidden="1" xr:uid="{B162A258-D2DD-41E4-8833-15DC2C51F580}"/>
    <cellStyle name="40 % - Akzent1" xfId="6227" hidden="1" xr:uid="{0123293B-6E85-4EFC-8D14-C911D5E5F3BC}"/>
    <cellStyle name="40 % - Akzent1" xfId="6348" hidden="1" xr:uid="{F19E54C7-DD87-4982-8DA2-1672DBAEBBF7}"/>
    <cellStyle name="40 % - Akzent1" xfId="6734" hidden="1" xr:uid="{A1BF895B-F490-4CC0-BCEF-C6804E63B46A}"/>
    <cellStyle name="40 % - Akzent1" xfId="7042" hidden="1" xr:uid="{57C600D0-9589-4781-BFE3-D63EA33BB3E0}"/>
    <cellStyle name="40 % - Akzent1" xfId="7001" hidden="1" xr:uid="{882249AB-F3AD-40AC-BCFB-EF164286EF7F}"/>
    <cellStyle name="40 % - Akzent1" xfId="6999" hidden="1" xr:uid="{228639CF-60C3-4F8B-98F4-5EE3124B16D5}"/>
    <cellStyle name="40 % - Akzent1" xfId="7394" hidden="1" xr:uid="{56FF44C9-CE76-4EFD-8BE2-9AF6FE676997}"/>
    <cellStyle name="40 % - Akzent1" xfId="7415" hidden="1" xr:uid="{FA374FA7-F651-4348-80DD-DF008ACEAD9F}"/>
    <cellStyle name="40 % - Akzent1" xfId="7442" hidden="1" xr:uid="{7E7C83E0-6D23-4E2E-8A8E-E4682548BC18}"/>
    <cellStyle name="40 % - Akzent1" xfId="7504" hidden="1" xr:uid="{DEADB015-A7F0-4EE6-9A1F-6D8DEB3043DB}"/>
    <cellStyle name="40 % - Akzent1" xfId="7473" hidden="1" xr:uid="{4623B51D-7935-4773-AF7B-D210C5803747}"/>
    <cellStyle name="40 % - Akzent1" xfId="7524" hidden="1" xr:uid="{6869B21F-2E5C-4C34-9148-3C59D9F2AA09}"/>
    <cellStyle name="40 % - Akzent1" xfId="7548" hidden="1" xr:uid="{8A8E34C8-871C-4544-9EBB-D2159E5FE0AB}"/>
    <cellStyle name="40 % - Akzent1" xfId="7620" hidden="1" xr:uid="{0BDDBD88-6E7A-41BE-8531-843D698EB78E}"/>
    <cellStyle name="40 % - Akzent1" xfId="7609" hidden="1" xr:uid="{544BFA86-B91D-47FD-B835-A16B899A529D}"/>
    <cellStyle name="40 % - Akzent1" xfId="7608" hidden="1" xr:uid="{705B7903-4574-4534-9D21-AABCD79436C6}"/>
    <cellStyle name="40 % - Akzent1" xfId="7640" hidden="1" xr:uid="{D877A71B-F444-43BA-B2F0-CBEC25F334B6}"/>
    <cellStyle name="40 % - Akzent1" xfId="7661" hidden="1" xr:uid="{54444533-D643-422F-8878-E2B46A59CB89}"/>
    <cellStyle name="40 % - Akzent1" xfId="7688" hidden="1" xr:uid="{DC8B93A9-214E-4784-AE8F-2B03C35A1330}"/>
    <cellStyle name="40 % - Akzent1" xfId="7736" hidden="1" xr:uid="{8728FB6E-31B9-4AA1-A15E-76714A07A40D}"/>
    <cellStyle name="40 % - Akzent1" xfId="7709" hidden="1" xr:uid="{57A9973D-B68B-4C73-AEEE-940AC000CAB4}"/>
    <cellStyle name="40 % - Akzent1" xfId="7369" hidden="1" xr:uid="{0135DDD4-F6F2-4806-ADB4-3E40D6E12F1F}"/>
    <cellStyle name="40 % - Akzent1" xfId="7149" hidden="1" xr:uid="{9DD23A26-9DD5-4BD4-B1CC-DCD7637BA68E}"/>
    <cellStyle name="40 % - Akzent1" xfId="6519" hidden="1" xr:uid="{B4043A0B-665A-47EC-B047-8DAC43F5944B}"/>
    <cellStyle name="40 % - Akzent1" xfId="7309" hidden="1" xr:uid="{362EEAAF-B2B3-49DD-8431-0265E3E1AD55}"/>
    <cellStyle name="40 % - Akzent1" xfId="6374" hidden="1" xr:uid="{99BDF64B-D416-45EE-89C6-84CCBB15CD36}"/>
    <cellStyle name="40 % - Akzent1" xfId="7764" hidden="1" xr:uid="{3625C36E-A051-4D4D-BFF5-F4DA57862A42}"/>
    <cellStyle name="40 % - Akzent1" xfId="7785" hidden="1" xr:uid="{A6C4562F-0175-4AE0-B76B-057DC336CFC3}"/>
    <cellStyle name="40 % - Akzent1" xfId="7812" hidden="1" xr:uid="{C1C9119D-2BFC-4467-B4D7-8A8E7835D026}"/>
    <cellStyle name="40 % - Akzent1" xfId="7860" hidden="1" xr:uid="{7A7F1DBA-535A-4E47-99C4-61EF2ADB5BEB}"/>
    <cellStyle name="40 % - Akzent1" xfId="7833" hidden="1" xr:uid="{F17BBB44-8850-49DE-9F1C-06E5EE296429}"/>
    <cellStyle name="40 % - Akzent1" xfId="7878" hidden="1" xr:uid="{0AC6921C-946D-4D7C-8109-96B0F9145A2C}"/>
    <cellStyle name="40 % - Akzent1" xfId="7902" hidden="1" xr:uid="{BA7E4125-344D-4E9E-91FA-39FE0DBA7494}"/>
    <cellStyle name="40 % - Akzent1" xfId="7974" hidden="1" xr:uid="{35EFAB8F-092F-4578-A786-528F18892399}"/>
    <cellStyle name="40 % - Akzent1" xfId="7963" hidden="1" xr:uid="{585D62F7-1548-4832-BDB1-5EB48BC3F9EF}"/>
    <cellStyle name="40 % - Akzent1" xfId="7962" hidden="1" xr:uid="{7B68D405-1FA4-4313-910D-22B6AABD3A14}"/>
    <cellStyle name="40 % - Akzent1" xfId="7994" hidden="1" xr:uid="{CB1A3607-60E3-48FF-AB9E-2B4A83627B7D}"/>
    <cellStyle name="40 % - Akzent1" xfId="8015" hidden="1" xr:uid="{AA7DA606-6D80-4600-9722-D7BA4DE25E20}"/>
    <cellStyle name="40 % - Akzent1" xfId="8042" hidden="1" xr:uid="{91352F8E-F9F5-41E8-A46A-41707062EE8D}"/>
    <cellStyle name="40 % - Akzent1" xfId="8090" hidden="1" xr:uid="{CCCCB770-F27E-40F0-A7C7-90B46EDA026E}"/>
    <cellStyle name="40 % - Akzent1" xfId="8063" hidden="1" xr:uid="{B4263724-D67B-4087-8CEB-778BBB1A32B9}"/>
    <cellStyle name="40 % - Akzent1" xfId="8129" hidden="1" xr:uid="{CD39EB67-E2A1-47B0-861B-4396807A0222}"/>
    <cellStyle name="40 % - Akzent1" xfId="8704" hidden="1" xr:uid="{7B189448-EE0D-4AE0-A12D-3186128FF070}"/>
    <cellStyle name="40 % - Akzent1" xfId="9094" hidden="1" xr:uid="{147F5081-606F-42BA-93CB-1A60D28B22B1}"/>
    <cellStyle name="40 % - Akzent1" xfId="9042" hidden="1" xr:uid="{1806EE49-D95E-471E-A13E-A92B407F4FC6}"/>
    <cellStyle name="40 % - Akzent1" xfId="9040" hidden="1" xr:uid="{F164DD87-9102-44B8-8B7A-192ED35E5DB3}"/>
    <cellStyle name="40 % - Akzent1" xfId="10094" hidden="1" xr:uid="{D70F78D0-1E4C-45B5-A2B0-FEA776B8439C}"/>
    <cellStyle name="40 % - Akzent1" xfId="10115" hidden="1" xr:uid="{BD944CBD-4115-42E1-A0C2-EF043EE37C5A}"/>
    <cellStyle name="40 % - Akzent1" xfId="10142" hidden="1" xr:uid="{71FD543D-94D8-4177-8D97-47BD9F19124C}"/>
    <cellStyle name="40 % - Akzent1" xfId="10204" hidden="1" xr:uid="{275D27CA-32B1-4A08-ABC0-200EFDA79D3D}"/>
    <cellStyle name="40 % - Akzent1" xfId="10173" hidden="1" xr:uid="{E9CF7796-0EF1-4CE5-8683-391BAED3CFF0}"/>
    <cellStyle name="40 % - Akzent1" xfId="9398" hidden="1" xr:uid="{BF166B0A-0553-4ABF-A1FB-99CAC5F57D67}"/>
    <cellStyle name="40 % - Akzent1" xfId="9793" hidden="1" xr:uid="{89A4829D-C13F-4088-8650-F57AE4CD9738}"/>
    <cellStyle name="40 % - Akzent1" xfId="8295" hidden="1" xr:uid="{7FEAE9C3-0B23-4EF2-9109-F3AABEF39D0D}"/>
    <cellStyle name="40 % - Akzent1" xfId="8281" hidden="1" xr:uid="{2277D616-20AA-4484-B04F-38ABE3CD6AA9}"/>
    <cellStyle name="40 % - Akzent1" xfId="8164" hidden="1" xr:uid="{1D992341-7E56-4ACD-9164-FED0B1106907}"/>
    <cellStyle name="40 % - Akzent1" xfId="10302" hidden="1" xr:uid="{9C0418E8-A38A-48D9-AFB5-FD72F8545838}"/>
    <cellStyle name="40 % - Akzent1" xfId="10323" hidden="1" xr:uid="{5132B6E7-371E-48FF-B9D6-3513D3DD2531}"/>
    <cellStyle name="40 % - Akzent1" xfId="10350" hidden="1" xr:uid="{10CF2690-D539-4FA2-965E-A04B8858DACB}"/>
    <cellStyle name="40 % - Akzent1" xfId="10412" hidden="1" xr:uid="{7B0CAA7B-BDD4-429B-B209-1A71573570D5}"/>
    <cellStyle name="40 % - Akzent1" xfId="10381" hidden="1" xr:uid="{EFC0469B-E4BA-4C6B-9EA2-7DB3C795C314}"/>
    <cellStyle name="40 % - Akzent1" xfId="10049" hidden="1" xr:uid="{2637DDA3-266E-4FCB-97F3-569461B1C671}"/>
    <cellStyle name="40 % - Akzent1" xfId="10055" hidden="1" xr:uid="{A7E8DDAF-005C-41E9-90F0-9CF7CF006AD6}"/>
    <cellStyle name="40 % - Akzent1" xfId="10222" hidden="1" xr:uid="{8922ABFB-AF0C-4C97-A69A-E9043AAE8C2E}"/>
    <cellStyle name="40 % - Akzent1" xfId="10043" hidden="1" xr:uid="{FF218AAE-D9E5-4575-8651-478229D763D0}"/>
    <cellStyle name="40 % - Akzent1" xfId="10062" hidden="1" xr:uid="{157B2F9D-F4A0-4EA0-81CA-B4057A586E2B}"/>
    <cellStyle name="40 % - Akzent1" xfId="10431" hidden="1" xr:uid="{C0385606-50CF-4F81-9D64-2CA40CDA59CF}"/>
    <cellStyle name="40 % - Akzent1" xfId="10452" hidden="1" xr:uid="{111443C0-F3BF-4C3F-AE40-077871672350}"/>
    <cellStyle name="40 % - Akzent1" xfId="10479" hidden="1" xr:uid="{03FF8A93-A291-4767-BEF2-1F5B58BD204A}"/>
    <cellStyle name="40 % - Akzent1" xfId="10527" hidden="1" xr:uid="{C9D93D64-A9E8-4675-AB8B-EB74B563DF2E}"/>
    <cellStyle name="40 % - Akzent1" xfId="10500" hidden="1" xr:uid="{94A4016A-3F1D-4869-B593-5CE883A6B2F2}"/>
    <cellStyle name="40 % - Akzent1" xfId="10546" hidden="1" xr:uid="{1788C6A0-6FC4-4ED9-A7EE-4DA70CB73E9C}"/>
    <cellStyle name="40 % - Akzent1" xfId="10661" hidden="1" xr:uid="{CE35D388-9A66-48BB-9490-55DDD1D2145A}"/>
    <cellStyle name="40 % - Akzent1" xfId="10793" hidden="1" xr:uid="{013AC511-23D1-46F6-A80F-2EBA3BE916A0}"/>
    <cellStyle name="40 % - Akzent1" xfId="10771" hidden="1" xr:uid="{FD0788B0-7D54-48D8-BEC6-451287219600}"/>
    <cellStyle name="40 % - Akzent1" xfId="10770" hidden="1" xr:uid="{D7502D89-7EA6-4299-81C5-764A9C6835BE}"/>
    <cellStyle name="40 % - Akzent1" xfId="10954" hidden="1" xr:uid="{B1939D78-A53C-4D2E-9B5C-33D4863F13D7}"/>
    <cellStyle name="40 % - Akzent1" xfId="10975" hidden="1" xr:uid="{2EC891A8-69A8-4C3E-8E6D-BE7CE3015DCF}"/>
    <cellStyle name="40 % - Akzent1" xfId="11002" hidden="1" xr:uid="{B0B23362-16F7-41F3-A499-63D183BE0EA5}"/>
    <cellStyle name="40 % - Akzent1" xfId="11050" hidden="1" xr:uid="{0A46393D-1F94-4A56-B5B9-5C4A11C967B9}"/>
    <cellStyle name="40 % - Akzent1" xfId="11023" hidden="1" xr:uid="{B25C389A-E279-4B54-993A-B58FBC5DE768}"/>
    <cellStyle name="40 % - Akzent1" xfId="11114" hidden="1" xr:uid="{F526B861-8C2F-48C6-9705-A0671C5AC14D}"/>
    <cellStyle name="40 % - Akzent1" xfId="11487" hidden="1" xr:uid="{0017AE32-F7E5-4EA1-9D16-E36D99A9E558}"/>
    <cellStyle name="40 % - Akzent1" xfId="11695" hidden="1" xr:uid="{75CF8779-4D5E-42C3-ACE7-B03AB6233E37}"/>
    <cellStyle name="40 % - Akzent1" xfId="11667" hidden="1" xr:uid="{9251AFA6-563E-465D-9DF4-40C8A441C990}"/>
    <cellStyle name="40 % - Akzent1" xfId="11665" hidden="1" xr:uid="{BA0E6A1E-1A5F-474D-AFBE-58C4FCE9F78D}"/>
    <cellStyle name="40 % - Akzent1" xfId="12577" hidden="1" xr:uid="{5ACDBA78-5B8F-4CCA-B478-D8890C59949E}"/>
    <cellStyle name="40 % - Akzent1" xfId="12598" hidden="1" xr:uid="{E46F1E86-939B-4F0F-8C49-7B265FD4704A}"/>
    <cellStyle name="40 % - Akzent1" xfId="12625" hidden="1" xr:uid="{9798AFDA-A4DA-4C09-97F6-EF5D01E539E7}"/>
    <cellStyle name="40 % - Akzent1" xfId="12677" hidden="1" xr:uid="{91321273-F7D3-4D60-8390-A5B40264394E}"/>
    <cellStyle name="40 % - Akzent1" xfId="12647" hidden="1" xr:uid="{85C69FA1-AFF5-4621-9410-544BBDC26CAF}"/>
    <cellStyle name="40 % - Akzent1" xfId="11533" hidden="1" xr:uid="{CA4602A7-E7CD-4F03-B906-9B644CC0657B}"/>
    <cellStyle name="40 % - Akzent1" xfId="12421" hidden="1" xr:uid="{BCEDBE87-2A9A-4857-AA75-DC14370B1DEE}"/>
    <cellStyle name="40 % - Akzent1" xfId="12259" hidden="1" xr:uid="{C8A5C7BE-87A0-460A-93B2-9F7541BF3F3B}"/>
    <cellStyle name="40 % - Akzent1" xfId="11836" hidden="1" xr:uid="{68A9A1B1-4385-4B95-8FE6-27C87A668F5A}"/>
    <cellStyle name="40 % - Akzent1" xfId="12272" hidden="1" xr:uid="{BC896FCE-494B-4335-B9BE-16F29519D32C}"/>
    <cellStyle name="40 % - Akzent1" xfId="12779" hidden="1" xr:uid="{90509881-8156-4A83-8978-1602D120AC05}"/>
    <cellStyle name="40 % - Akzent1" xfId="12800" hidden="1" xr:uid="{F1639F3C-6508-4AD8-B90D-155191456BC2}"/>
    <cellStyle name="40 % - Akzent1" xfId="12827" hidden="1" xr:uid="{4FA693A6-AF0D-4024-A105-3205CB2DD29C}"/>
    <cellStyle name="40 % - Akzent1" xfId="12882" hidden="1" xr:uid="{9A0FB73D-B317-4C18-88BD-5D9E94A84411}"/>
    <cellStyle name="40 % - Akzent1" xfId="12854" hidden="1" xr:uid="{3DC6CE2A-6849-4D09-BE47-78D8AE6E2B59}"/>
    <cellStyle name="40 % - Akzent1" xfId="12360" hidden="1" xr:uid="{00DB4F57-37BC-4F17-8653-7244805A6435}"/>
    <cellStyle name="40 % - Akzent1" xfId="11713" hidden="1" xr:uid="{D2D6D00F-65C6-46A6-8AEC-471631D5E6F8}"/>
    <cellStyle name="40 % - Akzent1" xfId="11252" hidden="1" xr:uid="{19FAE5A8-5C13-489B-898F-2E8AB0786594}"/>
    <cellStyle name="40 % - Akzent1" xfId="11260" hidden="1" xr:uid="{062FEB91-9431-418A-804A-830546D5CD58}"/>
    <cellStyle name="40 % - Akzent1" xfId="11259" hidden="1" xr:uid="{34272477-6FF8-484F-A49A-6C8870AD7B91}"/>
    <cellStyle name="40 % - Akzent1" xfId="12957" hidden="1" xr:uid="{57BD7412-D972-4522-A8A7-50057C6803C0}"/>
    <cellStyle name="40 % - Akzent1" xfId="12978" hidden="1" xr:uid="{B95744E5-3C0C-4176-A13D-5F3CDF1FAA32}"/>
    <cellStyle name="40 % - Akzent1" xfId="13005" hidden="1" xr:uid="{228F8B31-4FEC-4F76-9FD5-44A7A070550A}"/>
    <cellStyle name="40 % - Akzent1" xfId="13057" hidden="1" xr:uid="{FB1B4F93-0B7B-416A-AECD-8D7A7FE8038F}"/>
    <cellStyle name="40 % - Akzent1" xfId="13030" hidden="1" xr:uid="{41DA7428-9F9E-4E22-AE17-888907FA3E74}"/>
    <cellStyle name="40 % - Akzent1" xfId="11999" hidden="1" xr:uid="{57625EC2-E6F6-402E-94AF-27E461684204}"/>
    <cellStyle name="40 % - Akzent1" xfId="11890" hidden="1" xr:uid="{562271CC-1B9F-4178-A9BD-E60A320F29AF}"/>
    <cellStyle name="40 % - Akzent1" xfId="12530" hidden="1" xr:uid="{0AE1DAAE-0BF7-4BF3-9A4F-A96624C19FCA}"/>
    <cellStyle name="40 % - Akzent1" xfId="12337" hidden="1" xr:uid="{5FDBB9ED-4750-44CE-8D06-2D996B27E2E3}"/>
    <cellStyle name="40 % - Akzent1" xfId="12271" hidden="1" xr:uid="{68D618E5-5B4F-4166-A3A3-3201A9DE7C3E}"/>
    <cellStyle name="40 % - Akzent1" xfId="13091" hidden="1" xr:uid="{9E06682D-7558-45A6-A0B0-57AF3005D250}"/>
    <cellStyle name="40 % - Akzent1" xfId="13112" hidden="1" xr:uid="{EECAFB9A-DF31-44E7-8376-27B13DE6E0E6}"/>
    <cellStyle name="40 % - Akzent1" xfId="13139" hidden="1" xr:uid="{44541D45-29FF-40C2-B7D7-016F9491A3BA}"/>
    <cellStyle name="40 % - Akzent1" xfId="13190" hidden="1" xr:uid="{A17EE5B7-7E72-4816-8082-B9FF6C676587}"/>
    <cellStyle name="40 % - Akzent1" xfId="13163" hidden="1" xr:uid="{089F8754-1091-441E-A50A-F195E664E392}"/>
    <cellStyle name="40 % - Akzent1" xfId="12312" hidden="1" xr:uid="{53A32512-3A56-47E1-991C-339789CC17BB}"/>
    <cellStyle name="40 % - Akzent1" xfId="11972" hidden="1" xr:uid="{A6603098-258B-4798-8C8A-7B99D99E9D4E}"/>
    <cellStyle name="40 % - Akzent1" xfId="12737" hidden="1" xr:uid="{4942F763-1A87-46AF-823D-C51D158A1D41}"/>
    <cellStyle name="40 % - Akzent1" xfId="11794" hidden="1" xr:uid="{5E64394C-3A00-4149-88AB-2C088971294E}"/>
    <cellStyle name="40 % - Akzent1" xfId="11205" hidden="1" xr:uid="{42F49477-3DA7-4F14-8A57-02F4F9E8B770}"/>
    <cellStyle name="40 % - Akzent1" xfId="13216" hidden="1" xr:uid="{D9DD9E0D-1799-449C-A110-176D603E3204}"/>
    <cellStyle name="40 % - Akzent1" xfId="13237" hidden="1" xr:uid="{15F2717D-CC43-43A2-AC18-4B5489559769}"/>
    <cellStyle name="40 % - Akzent1" xfId="13264" hidden="1" xr:uid="{52439260-F591-478A-AAA0-BA9598D4203F}"/>
    <cellStyle name="40 % - Akzent1" xfId="13316" hidden="1" xr:uid="{42BE6A18-093C-478C-96A4-11C729F64522}"/>
    <cellStyle name="40 % - Akzent1" xfId="13289" hidden="1" xr:uid="{3E5D35B0-D6A3-4F2A-91FE-968984C9262B}"/>
    <cellStyle name="40 % - Akzent1" xfId="11796" hidden="1" xr:uid="{022CC215-5A1D-463D-A160-6271A9158943}"/>
    <cellStyle name="40 % - Akzent1" xfId="12540" hidden="1" xr:uid="{B1D3F19D-217A-4F37-ABDD-C515917F5015}"/>
    <cellStyle name="40 % - Akzent1" xfId="11352" hidden="1" xr:uid="{E184C038-88F4-457F-8C20-B5227499D946}"/>
    <cellStyle name="40 % - Akzent1" xfId="11571" hidden="1" xr:uid="{4E1AA338-2C6F-4833-9D5D-D6C762F18129}"/>
    <cellStyle name="40 % - Akzent1" xfId="11300" hidden="1" xr:uid="{A090C2C0-1319-4A03-B14E-288200ECDADF}"/>
    <cellStyle name="40 % - Akzent1" xfId="13341" hidden="1" xr:uid="{07735A1C-B112-4850-9E0F-093B714266A6}"/>
    <cellStyle name="40 % - Akzent1" xfId="13362" hidden="1" xr:uid="{95E02AEE-112B-4159-982A-681CA7B0FD66}"/>
    <cellStyle name="40 % - Akzent1" xfId="13389" hidden="1" xr:uid="{2C917909-C3E8-42F7-8D6B-FD1E1A74F9E8}"/>
    <cellStyle name="40 % - Akzent1" xfId="13451" hidden="1" xr:uid="{19DB3CAA-AF06-43C7-B4AD-F59A86B1A7AA}"/>
    <cellStyle name="40 % - Akzent1" xfId="13420" hidden="1" xr:uid="{81D704C7-EA37-498C-94E1-9B14F660ECAD}"/>
    <cellStyle name="40 % - Akzent1" xfId="13554" hidden="1" xr:uid="{01CE97BF-8EBC-467C-B853-2AC784919C4B}"/>
    <cellStyle name="40 % - Akzent1" xfId="13773" hidden="1" xr:uid="{C60052A9-D832-4318-BA3C-EF78ADF1F9B5}"/>
    <cellStyle name="40 % - Akzent1" xfId="13866" hidden="1" xr:uid="{A88A321F-CB00-4B96-9951-CE9B94F70B39}"/>
    <cellStyle name="40 % - Akzent1" xfId="13853" hidden="1" xr:uid="{FC5968FA-0EB9-477D-BAC2-9972E54F378F}"/>
    <cellStyle name="40 % - Akzent1" xfId="13852" hidden="1" xr:uid="{3E4A4EEE-3FA7-41F9-8DA7-1A6D90FB7D9F}"/>
    <cellStyle name="40 % - Akzent1" xfId="14799" hidden="1" xr:uid="{509F7FF9-62B2-4F2D-B086-97556828652F}"/>
    <cellStyle name="40 % - Akzent1" xfId="14820" hidden="1" xr:uid="{DB271B9C-320D-4CB1-92B9-7DC45EC8CEA0}"/>
    <cellStyle name="40 % - Akzent1" xfId="14847" hidden="1" xr:uid="{7FBCCB27-1FAF-4F41-B614-6DAE04D860EB}"/>
    <cellStyle name="40 % - Akzent1" xfId="14896" hidden="1" xr:uid="{AA15C213-BD7C-4037-A82A-6063092036EA}"/>
    <cellStyle name="40 % - Akzent1" xfId="14869" hidden="1" xr:uid="{3C200456-81BB-4BAD-8E06-BC653CBC17E6}"/>
    <cellStyle name="40 % - Akzent1" xfId="14916" hidden="1" xr:uid="{09F32888-F60F-4D20-9921-90CDE3C1B6FF}"/>
    <cellStyle name="40 % - Akzent1" xfId="14940" hidden="1" xr:uid="{7AA71811-DDA4-4811-A25B-F170B92D8388}"/>
    <cellStyle name="40 % - Akzent1" xfId="15012" hidden="1" xr:uid="{9AB01BA5-9B17-45D5-9661-917226F48EEA}"/>
    <cellStyle name="40 % - Akzent1" xfId="15001" hidden="1" xr:uid="{F60F9284-1E82-4A42-8E86-A63E554066ED}"/>
    <cellStyle name="40 % - Akzent1" xfId="15000" hidden="1" xr:uid="{B319468F-43B3-4507-B6F7-F0BF3952C0E1}"/>
    <cellStyle name="40 % - Akzent1" xfId="15032" hidden="1" xr:uid="{945901F9-526A-4B60-8E15-A301527142F4}"/>
    <cellStyle name="40 % - Akzent1" xfId="15053" hidden="1" xr:uid="{73911DDE-2438-48E9-AE5A-E6E9980F05E2}"/>
    <cellStyle name="40 % - Akzent1" xfId="15080" hidden="1" xr:uid="{99A44443-2706-483C-BE2D-54ACBC7D8A4B}"/>
    <cellStyle name="40 % - Akzent1" xfId="15128" hidden="1" xr:uid="{ADB10B01-4CA5-4555-9BF6-5E4595313CFB}"/>
    <cellStyle name="40 % - Akzent1" xfId="15101" hidden="1" xr:uid="{19A04E08-A6CF-45CE-B591-0F1B8383E727}"/>
    <cellStyle name="40 % - Akzent1" xfId="15191" hidden="1" xr:uid="{B888EA8F-0779-47A1-A34E-430CDB130B40}"/>
    <cellStyle name="40 % - Akzent1" xfId="15763" hidden="1" xr:uid="{59FFE5A1-2439-477F-9380-2E326373A1F5}"/>
    <cellStyle name="40 % - Akzent1" xfId="15995" hidden="1" xr:uid="{C8000258-00A9-40AF-8389-BA20F4453C08}"/>
    <cellStyle name="40 % - Akzent1" xfId="15963" hidden="1" xr:uid="{918D26F3-3285-4E41-A722-2E4777B5589D}"/>
    <cellStyle name="40 % - Akzent1" xfId="15962" hidden="1" xr:uid="{03C66AC3-35D8-4F4C-AC75-F09425FD801B}"/>
    <cellStyle name="40 % - Akzent1" xfId="17280" hidden="1" xr:uid="{64E37623-E043-43FE-9A94-86D8F785D7A8}"/>
    <cellStyle name="40 % - Akzent1" xfId="17301" hidden="1" xr:uid="{03FF98E7-C4C9-46F0-9C3F-E6B98767A523}"/>
    <cellStyle name="40 % - Akzent1" xfId="17328" hidden="1" xr:uid="{4CF84376-FA1C-4CEC-A4DD-C11A6A38C227}"/>
    <cellStyle name="40 % - Akzent1" xfId="17380" hidden="1" xr:uid="{14F9EC9A-CA60-4F52-BC69-1E3EC76A5C8A}"/>
    <cellStyle name="40 % - Akzent1" xfId="17352" hidden="1" xr:uid="{B135EEE8-742F-4DE5-9C94-609D5306294F}"/>
    <cellStyle name="40 % - Akzent1" xfId="15649" hidden="1" xr:uid="{AD173871-A850-4245-9736-A0AB75D0084D}"/>
    <cellStyle name="40 % - Akzent1" xfId="16261" hidden="1" xr:uid="{BEAF8512-6F86-4E9F-B0E6-08AC48CAC424}"/>
    <cellStyle name="40 % - Akzent1" xfId="16759" hidden="1" xr:uid="{16E8B6C8-F983-46E2-ABFE-3EC98E03151A}"/>
    <cellStyle name="40 % - Akzent1" xfId="16791" hidden="1" xr:uid="{E4EE0420-916F-4DAA-A971-85E1E72A34F4}"/>
    <cellStyle name="40 % - Akzent1" xfId="16179" hidden="1" xr:uid="{FA0D2467-8C51-42E7-8421-657534E17F80}"/>
    <cellStyle name="40 % - Akzent1" xfId="17436" hidden="1" xr:uid="{2BC37CB5-6DC1-4860-8F5B-33169199C314}"/>
    <cellStyle name="40 % - Akzent1" xfId="17457" hidden="1" xr:uid="{EFC9E91F-CC09-4B78-9070-7D5818810968}"/>
    <cellStyle name="40 % - Akzent1" xfId="17484" hidden="1" xr:uid="{27A3385A-5484-4917-851E-23F3240ADDEE}"/>
    <cellStyle name="40 % - Akzent1" xfId="17546" hidden="1" xr:uid="{AC884908-B2E1-4747-AF59-2B9CB3E2B9A0}"/>
    <cellStyle name="40 % - Akzent1" xfId="17515" hidden="1" xr:uid="{A91E0400-F614-4B5A-BE5C-FA40E3CC10F6}"/>
    <cellStyle name="40 % - Akzent1" xfId="15632" hidden="1" xr:uid="{68DF8870-9592-4021-A8A4-5242AC348DA8}"/>
    <cellStyle name="40 % - Akzent1" xfId="16496" hidden="1" xr:uid="{1F24BB3E-E6E7-411D-8767-C90B71F88037}"/>
    <cellStyle name="40 % - Akzent1" xfId="17250" hidden="1" xr:uid="{D804F748-B93F-49B1-A7AD-FEB281EA1CFC}"/>
    <cellStyle name="40 % - Akzent1" xfId="15615" hidden="1" xr:uid="{FA1602D6-A273-4808-AC7C-75228097A7F4}"/>
    <cellStyle name="40 % - Akzent1" xfId="15638" hidden="1" xr:uid="{8589DD2D-BAAA-4695-BFEC-CFBF03D025F4}"/>
    <cellStyle name="40 % - Akzent1" xfId="17580" hidden="1" xr:uid="{A7FD6E4D-B967-4E57-ACDB-077DA972FB53}"/>
    <cellStyle name="40 % - Akzent1" xfId="17601" hidden="1" xr:uid="{1BC68A44-1D7B-4286-B110-0FBD899324EF}"/>
    <cellStyle name="40 % - Akzent1" xfId="17628" hidden="1" xr:uid="{C2BE8F00-ED88-4752-9921-4090EA0BD6BC}"/>
    <cellStyle name="40 % - Akzent1" xfId="17690" hidden="1" xr:uid="{846955EB-CF4E-4885-87D0-45A0345262F4}"/>
    <cellStyle name="40 % - Akzent1" xfId="17659" hidden="1" xr:uid="{1FD89655-719B-426B-90D8-07196363D011}"/>
    <cellStyle name="40 % - Akzent1" xfId="13541" hidden="1" xr:uid="{2073249D-5337-4DE1-B6BE-F6E189D3A5E6}"/>
    <cellStyle name="40 % - Akzent1" xfId="14587" hidden="1" xr:uid="{77543FB0-CC45-43DE-BC0E-581BABD800C8}"/>
    <cellStyle name="40 % - Akzent1" xfId="14319" hidden="1" xr:uid="{66EA3A8D-6F90-4E7B-87F1-C288DEA3CF59}"/>
    <cellStyle name="40 % - Akzent1" xfId="14338" hidden="1" xr:uid="{39B5C543-BD40-463D-A9A4-54DF1375349E}"/>
    <cellStyle name="40 % - Akzent1" xfId="13520" hidden="1" xr:uid="{C0C647D3-B862-48F9-957A-C681F7C7EE5C}"/>
    <cellStyle name="40 % - Akzent1" xfId="17720" hidden="1" xr:uid="{EC62ED69-2C53-42E3-AE5E-BF1EDF6B6054}"/>
    <cellStyle name="40 % - Akzent1" xfId="17741" hidden="1" xr:uid="{FFD0EFDA-58F4-4184-88B4-59B69592953A}"/>
    <cellStyle name="40 % - Akzent1" xfId="17768" hidden="1" xr:uid="{C854DC94-3EFF-4BF9-A7B9-6A1D5B3C3BDB}"/>
    <cellStyle name="40 % - Akzent1" xfId="17830" hidden="1" xr:uid="{27EB3472-2138-4D72-B7B8-12C21541AC01}"/>
    <cellStyle name="40 % - Akzent1" xfId="17799" hidden="1" xr:uid="{EBFF6579-6451-46C6-98B4-B94BDBE84A09}"/>
    <cellStyle name="40 % - Akzent1" xfId="17856" hidden="1" xr:uid="{3C0BA174-B3CC-4CA8-A0AC-DFB5A9831CEB}"/>
    <cellStyle name="40 % - Akzent1" xfId="18374" hidden="1" xr:uid="{E4D6E35F-78F6-428F-9CDF-4BE1B3ECD0B4}"/>
    <cellStyle name="40 % - Akzent1" xfId="18764" hidden="1" xr:uid="{65767D7A-C693-43CE-977D-3DF772CEAC52}"/>
    <cellStyle name="40 % - Akzent1" xfId="18712" hidden="1" xr:uid="{31807725-FBB9-4143-8FB6-AC55292BB93D}"/>
    <cellStyle name="40 % - Akzent1" xfId="18710" hidden="1" xr:uid="{68199E59-CC44-43C8-A1F4-4AD4E111264D}"/>
    <cellStyle name="40 % - Akzent1" xfId="18980" hidden="1" xr:uid="{64B9AB17-B798-46C0-A57D-746897F668C9}"/>
    <cellStyle name="40 % - Akzent1" xfId="19001" hidden="1" xr:uid="{16A1B9B7-0E6E-4E23-839F-317392E96646}"/>
    <cellStyle name="40 % - Akzent1" xfId="19028" hidden="1" xr:uid="{530A1024-5B43-43F3-9520-F79C23FA892F}"/>
    <cellStyle name="40 % - Akzent1" xfId="19090" hidden="1" xr:uid="{DCB9D2D1-00BD-4382-9AA9-4D2773C52D57}"/>
    <cellStyle name="40 % - Akzent1" xfId="19059" hidden="1" xr:uid="{E8E7828A-486E-476A-B5BE-3CD3AC97F690}"/>
    <cellStyle name="40 % - Akzent1 2" xfId="554" xr:uid="{CE761302-5274-463A-8CA5-841C69CFD0CC}"/>
    <cellStyle name="40 % - Akzent1 3" xfId="423" xr:uid="{9CE0F5DB-DBCC-466D-A248-D4861D28282E}"/>
    <cellStyle name="40 % - Akzent2" xfId="229" hidden="1" xr:uid="{995E433F-F79A-4C49-9964-DC6EF86271D5}"/>
    <cellStyle name="40 % - Akzent2" xfId="1125" hidden="1" xr:uid="{9C8E9C40-5E3F-4E59-B227-E86A80FA2FFA}"/>
    <cellStyle name="40 % - Akzent2" xfId="1493" hidden="1" xr:uid="{9666107F-6F44-40C8-9FDC-037F443C128D}"/>
    <cellStyle name="40 % - Akzent2" xfId="1533" hidden="1" xr:uid="{F9970D20-7846-49A7-8631-6DEE8A32B37C}"/>
    <cellStyle name="40 % - Akzent2" xfId="1187" hidden="1" xr:uid="{32CB3B7B-9D4F-47E0-868C-A2CC2D6A8CA6}"/>
    <cellStyle name="40 % - Akzent2" xfId="3351" hidden="1" xr:uid="{F6E1444B-301E-4322-AB8F-C4AC6C56C612}"/>
    <cellStyle name="40 % - Akzent2" xfId="3382" hidden="1" xr:uid="{63D4798B-2329-445C-91C9-E928D91C13C7}"/>
    <cellStyle name="40 % - Akzent2" xfId="3399" hidden="1" xr:uid="{A631A86B-79D7-4C2B-B8ED-FAE63412D264}"/>
    <cellStyle name="40 % - Akzent2" xfId="3447" hidden="1" xr:uid="{29E8552C-3FE5-4856-AF91-45C61BE5C763}"/>
    <cellStyle name="40 % - Akzent2" xfId="3469" hidden="1" xr:uid="{F1CF8E95-0E63-4F60-9804-8B54040EB9DB}"/>
    <cellStyle name="40 % - Akzent2" xfId="3481" hidden="1" xr:uid="{D38B7016-7095-4D58-86FE-050ADA076F77}"/>
    <cellStyle name="40 % - Akzent2" xfId="3505" hidden="1" xr:uid="{9239066A-8EAD-42EF-A873-3AAD51D332CB}"/>
    <cellStyle name="40 % - Akzent2" xfId="3567" hidden="1" xr:uid="{FA635128-056C-4F57-8658-5AF5F3AA1F36}"/>
    <cellStyle name="40 % - Akzent2" xfId="3584" hidden="1" xr:uid="{27A565A1-438A-4CE5-B957-27D668A606F7}"/>
    <cellStyle name="40 % - Akzent2" xfId="3524" hidden="1" xr:uid="{4FA101BC-FBDF-4440-8BA4-36A87FB39821}"/>
    <cellStyle name="40 % - Akzent2" xfId="3597" hidden="1" xr:uid="{937BB947-8B07-43A3-AD17-C4E688BADB05}"/>
    <cellStyle name="40 % - Akzent2" xfId="3628" hidden="1" xr:uid="{4173185A-1DEF-479E-9EA3-EAFE4CAC2C89}"/>
    <cellStyle name="40 % - Akzent2" xfId="3645" hidden="1" xr:uid="{0BA87B8D-0A99-443A-90C2-197EF46CA85A}"/>
    <cellStyle name="40 % - Akzent2" xfId="3683" hidden="1" xr:uid="{C867A0FD-BC3F-46E5-B6D6-85D65B032A6D}"/>
    <cellStyle name="40 % - Akzent2" xfId="3701" hidden="1" xr:uid="{46CD8841-F162-426B-A789-C51B1CD918F0}"/>
    <cellStyle name="40 % - Akzent2" xfId="3762" hidden="1" xr:uid="{972E4657-9E88-4232-8372-E036FC94D8DF}"/>
    <cellStyle name="40 % - Akzent2" xfId="4334" hidden="1" xr:uid="{34FD5E6F-9DAC-46C9-B4A5-D964A378994F}"/>
    <cellStyle name="40 % - Akzent2" xfId="4551" hidden="1" xr:uid="{159475E0-063F-4648-95F8-A5D2128B75D2}"/>
    <cellStyle name="40 % - Akzent2" xfId="4582" hidden="1" xr:uid="{BC632916-2F38-4A1C-9A79-004BC87F346F}"/>
    <cellStyle name="40 % - Akzent2" xfId="4376" hidden="1" xr:uid="{41182B6A-7806-44F4-A750-4FF8E6B6EE48}"/>
    <cellStyle name="40 % - Akzent2" xfId="5851" hidden="1" xr:uid="{B3E6368B-8B64-4190-B597-4009954A062C}"/>
    <cellStyle name="40 % - Akzent2" xfId="5882" hidden="1" xr:uid="{8365BFE9-854E-4145-BF5F-E246AED2D9AC}"/>
    <cellStyle name="40 % - Akzent2" xfId="5899" hidden="1" xr:uid="{5698609D-68D3-4E47-8956-47F72942042B}"/>
    <cellStyle name="40 % - Akzent2" xfId="5940" hidden="1" xr:uid="{7CE0C7CD-672D-4FCA-9F57-50D44E893D16}"/>
    <cellStyle name="40 % - Akzent2" xfId="5959" hidden="1" xr:uid="{14DD1060-93AB-4D56-AF6F-404BF9CECD50}"/>
    <cellStyle name="40 % - Akzent2" xfId="4469" hidden="1" xr:uid="{A3B57DF0-2593-4E1B-8DAE-5C4B0DDB3632}"/>
    <cellStyle name="40 % - Akzent2" xfId="5594" hidden="1" xr:uid="{B75FF631-08CA-4FFD-9BBF-9A04742032FA}"/>
    <cellStyle name="40 % - Akzent2" xfId="5337" hidden="1" xr:uid="{8D88578C-33D6-4B9B-8CE9-7560A91ABDB7}"/>
    <cellStyle name="40 % - Akzent2" xfId="5309" hidden="1" xr:uid="{D68CE525-58D9-4849-B9A7-5EFFD542E8E4}"/>
    <cellStyle name="40 % - Akzent2" xfId="4803" hidden="1" xr:uid="{F73D74A5-A965-4926-B26E-31FF69B3A089}"/>
    <cellStyle name="40 % - Akzent2" xfId="6007" hidden="1" xr:uid="{CFCB4926-FC90-4507-9AAD-88BF10675A49}"/>
    <cellStyle name="40 % - Akzent2" xfId="6038" hidden="1" xr:uid="{31EEF22C-1AA7-44C6-A375-D7C1CA823F0A}"/>
    <cellStyle name="40 % - Akzent2" xfId="6055" hidden="1" xr:uid="{4BF5209F-CE8F-45A2-B019-F595BF126FF2}"/>
    <cellStyle name="40 % - Akzent2" xfId="6103" hidden="1" xr:uid="{4653EF7C-5B92-4C8E-87D4-D4745B78F327}"/>
    <cellStyle name="40 % - Akzent2" xfId="6125" hidden="1" xr:uid="{F784FB83-6DD1-489F-9BDE-BC9F011323A0}"/>
    <cellStyle name="40 % - Akzent2" xfId="3737" hidden="1" xr:uid="{A6EEE939-02B4-4C37-8DA7-5E313D6607A9}"/>
    <cellStyle name="40 % - Akzent2" xfId="5067" hidden="1" xr:uid="{4C7BCE8E-B028-404F-A164-C63A44B162FE}"/>
    <cellStyle name="40 % - Akzent2" xfId="4171" hidden="1" xr:uid="{0C0C2570-9FEC-435B-BF35-EBB4C94704FA}"/>
    <cellStyle name="40 % - Akzent2" xfId="5719" hidden="1" xr:uid="{F19A3CC0-7DC3-44BA-986D-F9924FFE8592}"/>
    <cellStyle name="40 % - Akzent2" xfId="4452" hidden="1" xr:uid="{492B8160-B40E-4C33-A9D9-D26878364CB7}"/>
    <cellStyle name="40 % - Akzent2" xfId="6151" hidden="1" xr:uid="{D69BF9E8-B3E6-4C26-A40F-72793FE2CF6A}"/>
    <cellStyle name="40 % - Akzent2" xfId="6182" hidden="1" xr:uid="{C8F70C90-46A1-42D0-8D0B-0947E8A361FD}"/>
    <cellStyle name="40 % - Akzent2" xfId="6199" hidden="1" xr:uid="{47C2CB27-7663-4A23-AF1D-1B918EA119C3}"/>
    <cellStyle name="40 % - Akzent2" xfId="6247" hidden="1" xr:uid="{99348433-B7C9-4CB6-9E3A-F0A99E8B9807}"/>
    <cellStyle name="40 % - Akzent2" xfId="6269" hidden="1" xr:uid="{8FE8FC11-0F47-4D4D-AE5E-AD01A09C7CE9}"/>
    <cellStyle name="40 % - Akzent2" xfId="6351" hidden="1" xr:uid="{9378E829-1135-4D33-B036-733B9EAEAA65}"/>
    <cellStyle name="40 % - Akzent2" xfId="6737" hidden="1" xr:uid="{477E5270-2DC7-49FD-8A4F-09B75FE9C1CB}"/>
    <cellStyle name="40 % - Akzent2" xfId="7028" hidden="1" xr:uid="{1567D9BB-624E-446E-A0A4-3F59978A560B}"/>
    <cellStyle name="40 % - Akzent2" xfId="7061" hidden="1" xr:uid="{2325F961-0E06-4287-B304-72330547B1B5}"/>
    <cellStyle name="40 % - Akzent2" xfId="6789" hidden="1" xr:uid="{6F4EC48C-8F55-415B-A17A-F73F1E4E333F}"/>
    <cellStyle name="40 % - Akzent2" xfId="7397" hidden="1" xr:uid="{27115B4E-E931-4C79-A925-DC4B1BC28B40}"/>
    <cellStyle name="40 % - Akzent2" xfId="7428" hidden="1" xr:uid="{4F952B98-75B7-4717-9B40-16C0B3938184}"/>
    <cellStyle name="40 % - Akzent2" xfId="7445" hidden="1" xr:uid="{F31D571D-61DD-4D38-BA3F-69B3E90E3B19}"/>
    <cellStyle name="40 % - Akzent2" xfId="7493" hidden="1" xr:uid="{ED38BB7C-A8BF-44FB-A1B7-B86ADAB9C5C8}"/>
    <cellStyle name="40 % - Akzent2" xfId="7515" hidden="1" xr:uid="{708D463E-9DA2-4D78-B035-85E50902D36F}"/>
    <cellStyle name="40 % - Akzent2" xfId="7527" hidden="1" xr:uid="{33BA4906-559F-4CF2-BDC4-E684F7B48E1C}"/>
    <cellStyle name="40 % - Akzent2" xfId="7551" hidden="1" xr:uid="{0160BCBD-E16C-4522-A603-57EA09559A01}"/>
    <cellStyle name="40 % - Akzent2" xfId="7613" hidden="1" xr:uid="{731120B7-E145-444C-8A40-33DD2DA09CF3}"/>
    <cellStyle name="40 % - Akzent2" xfId="7630" hidden="1" xr:uid="{3251C12D-97E4-4DF2-9986-7F0C2EF32477}"/>
    <cellStyle name="40 % - Akzent2" xfId="7570" hidden="1" xr:uid="{0BE63FCC-EF83-452A-8ADD-009FDBD52E4B}"/>
    <cellStyle name="40 % - Akzent2" xfId="7643" hidden="1" xr:uid="{73BFEA59-8F0C-4F79-8337-B5260D521B0A}"/>
    <cellStyle name="40 % - Akzent2" xfId="7674" hidden="1" xr:uid="{5D3D0D8D-2DBB-4C27-86D8-9ED3F1C96BC6}"/>
    <cellStyle name="40 % - Akzent2" xfId="7691" hidden="1" xr:uid="{D65ED83B-D397-4CEF-B764-EF817114A765}"/>
    <cellStyle name="40 % - Akzent2" xfId="7729" hidden="1" xr:uid="{95F4A593-58CB-4886-B8AE-8B73DBD8EE69}"/>
    <cellStyle name="40 % - Akzent2" xfId="7747" hidden="1" xr:uid="{DD6D9CB5-D323-46AA-8280-9E0E2544F6CE}"/>
    <cellStyle name="40 % - Akzent2" xfId="7366" hidden="1" xr:uid="{076DCCD9-F081-4C1F-9537-376AC0106F59}"/>
    <cellStyle name="40 % - Akzent2" xfId="7340" hidden="1" xr:uid="{748C6E28-394C-4884-8AF2-7ECFEFA385CE}"/>
    <cellStyle name="40 % - Akzent2" xfId="7043" hidden="1" xr:uid="{AB6DCFB9-E3F0-4768-8B4C-F750BF63BD42}"/>
    <cellStyle name="40 % - Akzent2" xfId="6895" hidden="1" xr:uid="{988687D5-2D9D-497A-B7DD-A8DCA019112A}"/>
    <cellStyle name="40 % - Akzent2" xfId="7329" hidden="1" xr:uid="{EB63F63D-4A2B-4B23-B30F-920AB4A390E7}"/>
    <cellStyle name="40 % - Akzent2" xfId="7767" hidden="1" xr:uid="{477E2EAF-BF8E-4725-AB99-A8E7D76ABDDC}"/>
    <cellStyle name="40 % - Akzent2" xfId="7798" hidden="1" xr:uid="{0841C057-3497-4112-BD28-07250EA865B0}"/>
    <cellStyle name="40 % - Akzent2" xfId="7815" hidden="1" xr:uid="{0F667431-DDD0-4BC0-B7B6-C9E7AA4A3075}"/>
    <cellStyle name="40 % - Akzent2" xfId="7853" hidden="1" xr:uid="{E3F19F15-3A9C-4738-8F42-7B30EA39ACBD}"/>
    <cellStyle name="40 % - Akzent2" xfId="7871" hidden="1" xr:uid="{A7AAB2C3-2FA4-4DA2-843A-7B26B3085D70}"/>
    <cellStyle name="40 % - Akzent2" xfId="7881" hidden="1" xr:uid="{A8642752-01A3-4C79-ACBF-37B2A71E34FA}"/>
    <cellStyle name="40 % - Akzent2" xfId="7905" hidden="1" xr:uid="{2A3C7731-D1D6-454D-97C0-A690F39C93C5}"/>
    <cellStyle name="40 % - Akzent2" xfId="7967" hidden="1" xr:uid="{D4EA805F-93E5-4435-9D0D-535DC59C58F2}"/>
    <cellStyle name="40 % - Akzent2" xfId="7984" hidden="1" xr:uid="{580D7A2E-01A0-49A5-AAE7-C87326ED216E}"/>
    <cellStyle name="40 % - Akzent2" xfId="7924" hidden="1" xr:uid="{EE0F523B-7CC3-486E-A629-16F9E7CC1C0D}"/>
    <cellStyle name="40 % - Akzent2" xfId="7997" hidden="1" xr:uid="{EC052BDA-BC64-4A56-9A98-01ACC5AAC2A7}"/>
    <cellStyle name="40 % - Akzent2" xfId="8028" hidden="1" xr:uid="{04C925C9-8A38-4004-BD8F-16A6F2B50F44}"/>
    <cellStyle name="40 % - Akzent2" xfId="8045" hidden="1" xr:uid="{0765DB07-504B-46BC-ACAE-81C13A3ABF80}"/>
    <cellStyle name="40 % - Akzent2" xfId="8083" hidden="1" xr:uid="{20D6442D-008C-428B-94CB-C87D0E0F4E92}"/>
    <cellStyle name="40 % - Akzent2" xfId="8101" hidden="1" xr:uid="{6DFB04EF-E63A-4B3B-AF75-EEE33B97A2B9}"/>
    <cellStyle name="40 % - Akzent2" xfId="8132" hidden="1" xr:uid="{E4ACC102-4A5C-4632-BA39-B0C5BDF7576F}"/>
    <cellStyle name="40 % - Akzent2" xfId="8707" hidden="1" xr:uid="{C33A9E8E-6DF3-4DB2-B9D9-88838AD3015C}"/>
    <cellStyle name="40 % - Akzent2" xfId="9075" hidden="1" xr:uid="{C43E2893-BDA4-43B2-9A9A-8E6B18E7A58D}"/>
    <cellStyle name="40 % - Akzent2" xfId="9115" hidden="1" xr:uid="{BB0CDB6C-AD8F-4517-BF0C-1F0AAF3CECB6}"/>
    <cellStyle name="40 % - Akzent2" xfId="8769" hidden="1" xr:uid="{ACA4956F-2290-43BF-A551-AC1CF9CF2037}"/>
    <cellStyle name="40 % - Akzent2" xfId="10097" hidden="1" xr:uid="{46F5B73F-5526-43BF-ADEA-13F013BC380D}"/>
    <cellStyle name="40 % - Akzent2" xfId="10128" hidden="1" xr:uid="{C7FB12A5-F234-40BA-9B18-A5E9C82C2B56}"/>
    <cellStyle name="40 % - Akzent2" xfId="10145" hidden="1" xr:uid="{9FB49152-1E09-46F9-AB14-39810B038AE2}"/>
    <cellStyle name="40 % - Akzent2" xfId="10193" hidden="1" xr:uid="{177AD4AB-D27C-4A76-943A-D215D4A99A6E}"/>
    <cellStyle name="40 % - Akzent2" xfId="10215" hidden="1" xr:uid="{8FD358CA-1D62-4273-B5C1-768AFE5663B8}"/>
    <cellStyle name="40 % - Akzent2" xfId="10071" hidden="1" xr:uid="{2E1BB48E-F7CB-403E-BF50-5E5C1250EC00}"/>
    <cellStyle name="40 % - Akzent2" xfId="9791" hidden="1" xr:uid="{1F2E2F1B-26A6-4A3C-B11C-364717F9A1D6}"/>
    <cellStyle name="40 % - Akzent2" xfId="9563" hidden="1" xr:uid="{37A24770-38EE-4644-AD73-901CD2163B70}"/>
    <cellStyle name="40 % - Akzent2" xfId="8159" hidden="1" xr:uid="{60E21D66-5B57-4595-8147-D07157679EA2}"/>
    <cellStyle name="40 % - Akzent2" xfId="8105" hidden="1" xr:uid="{0B9CE42E-428D-4CFE-A5AE-CD80099FD03F}"/>
    <cellStyle name="40 % - Akzent2" xfId="10305" hidden="1" xr:uid="{CE70526A-4E22-4D74-BE0C-B6E6E373DC37}"/>
    <cellStyle name="40 % - Akzent2" xfId="10336" hidden="1" xr:uid="{52BE0287-C6C5-4F32-81E5-865C0B19C4AD}"/>
    <cellStyle name="40 % - Akzent2" xfId="10353" hidden="1" xr:uid="{B3275273-FE31-4E21-8584-952402B5EE37}"/>
    <cellStyle name="40 % - Akzent2" xfId="10401" hidden="1" xr:uid="{069856F1-9F15-4EBF-AE05-9552A801E37E}"/>
    <cellStyle name="40 % - Akzent2" xfId="10423" hidden="1" xr:uid="{0A832D43-48D1-4DA8-9C45-374956834B5A}"/>
    <cellStyle name="40 % - Akzent2" xfId="8181" hidden="1" xr:uid="{399E5F9C-32E2-4934-8435-2D207862699A}"/>
    <cellStyle name="40 % - Akzent2" xfId="10260" hidden="1" xr:uid="{D476BB2A-DFD8-43A0-A84D-CC887B3F114D}"/>
    <cellStyle name="40 % - Akzent2" xfId="9423" hidden="1" xr:uid="{A01672DC-364F-472A-B76E-4DD9970D4F87}"/>
    <cellStyle name="40 % - Akzent2" xfId="10063" hidden="1" xr:uid="{FB8BDD96-5B16-401D-9C58-6AFC7A84E665}"/>
    <cellStyle name="40 % - Akzent2" xfId="10246" hidden="1" xr:uid="{4906988E-5312-4CBA-BD1B-87D45EF57942}"/>
    <cellStyle name="40 % - Akzent2" xfId="10434" hidden="1" xr:uid="{66BA0A20-5B58-4A14-B0CA-F4048A87FDCF}"/>
    <cellStyle name="40 % - Akzent2" xfId="10465" hidden="1" xr:uid="{CCE3B9CC-3025-4536-AAF7-F5DD6E40C2B2}"/>
    <cellStyle name="40 % - Akzent2" xfId="10482" hidden="1" xr:uid="{E1FAC582-4F2F-47B4-8C45-E2A3AB7FC591}"/>
    <cellStyle name="40 % - Akzent2" xfId="10520" hidden="1" xr:uid="{FDF46416-C540-405C-A246-5C093F0C8243}"/>
    <cellStyle name="40 % - Akzent2" xfId="10538" hidden="1" xr:uid="{621E84A6-7A28-4639-A752-703ED5EB5669}"/>
    <cellStyle name="40 % - Akzent2" xfId="10549" hidden="1" xr:uid="{1F8573BB-66C4-43C4-9AAC-DD3F9161C553}"/>
    <cellStyle name="40 % - Akzent2" xfId="10664" hidden="1" xr:uid="{43D736A5-E5CC-41F0-B26C-12B8554F34A3}"/>
    <cellStyle name="40 % - Akzent2" xfId="10781" hidden="1" xr:uid="{7B5DC62E-7E97-45A7-B022-7A16B63B812C}"/>
    <cellStyle name="40 % - Akzent2" xfId="10803" hidden="1" xr:uid="{60F0AF28-94F5-4F18-9F10-3F3E4BA0B9F2}"/>
    <cellStyle name="40 % - Akzent2" xfId="10688" hidden="1" xr:uid="{59606FFA-1DAD-413A-88C0-813EA4C54A07}"/>
    <cellStyle name="40 % - Akzent2" xfId="10957" hidden="1" xr:uid="{4793E82B-3FEF-430B-919E-D913263BCB01}"/>
    <cellStyle name="40 % - Akzent2" xfId="10988" hidden="1" xr:uid="{CDA3ECA1-8191-43F3-9333-E64AF9565E83}"/>
    <cellStyle name="40 % - Akzent2" xfId="11005" hidden="1" xr:uid="{47B18D6B-20D5-43D2-AFA4-A6F2BAAD1FC8}"/>
    <cellStyle name="40 % - Akzent2" xfId="11043" hidden="1" xr:uid="{157565BA-95BF-438E-B0BE-479F40AF51B5}"/>
    <cellStyle name="40 % - Akzent2" xfId="11061" hidden="1" xr:uid="{F94135BD-B951-4A4E-9BFB-4A4ED703F89B}"/>
    <cellStyle name="40 % - Akzent2" xfId="11117" hidden="1" xr:uid="{ACF3EA47-89BB-485C-9D4F-13047B2EA3E1}"/>
    <cellStyle name="40 % - Akzent2" xfId="11490" hidden="1" xr:uid="{F696FCE0-DC2A-4771-A55A-40B95467721B}"/>
    <cellStyle name="40 % - Akzent2" xfId="11684" hidden="1" xr:uid="{BF730DFF-4E79-4BB0-97AF-C2137729FB84}"/>
    <cellStyle name="40 % - Akzent2" xfId="11710" hidden="1" xr:uid="{9CF97AA2-C810-4741-BE95-8F75EF91B503}"/>
    <cellStyle name="40 % - Akzent2" xfId="11523" hidden="1" xr:uid="{5A5DB6A7-C172-4529-8D3F-11B24BB85820}"/>
    <cellStyle name="40 % - Akzent2" xfId="12580" hidden="1" xr:uid="{43822A2E-0D5B-452A-B099-3C5226991CBA}"/>
    <cellStyle name="40 % - Akzent2" xfId="12611" hidden="1" xr:uid="{0E7314B8-B61E-4638-BEFA-629BD1678408}"/>
    <cellStyle name="40 % - Akzent2" xfId="12628" hidden="1" xr:uid="{E7435917-C6F5-4FBA-B570-3EB728D78122}"/>
    <cellStyle name="40 % - Akzent2" xfId="12667" hidden="1" xr:uid="{BD01E88C-1728-40F9-9617-09EDFDE261A7}"/>
    <cellStyle name="40 % - Akzent2" xfId="12688" hidden="1" xr:uid="{4A196BAE-6D53-4E4F-B60F-7ECC735ACE1A}"/>
    <cellStyle name="40 % - Akzent2" xfId="11551" hidden="1" xr:uid="{8FD8EB72-EBB9-4EB8-9C36-28A20C147CEE}"/>
    <cellStyle name="40 % - Akzent2" xfId="12419" hidden="1" xr:uid="{4360FBD9-074B-43F3-B583-15EAD53E51D5}"/>
    <cellStyle name="40 % - Akzent2" xfId="11832" hidden="1" xr:uid="{6C41E8D1-60EC-4A3C-B960-D095D7189CE7}"/>
    <cellStyle name="40 % - Akzent2" xfId="12246" hidden="1" xr:uid="{8AB95FD2-7A99-485D-A5A7-05C40FD532F9}"/>
    <cellStyle name="40 % - Akzent2" xfId="12392" hidden="1" xr:uid="{97CFD9DC-54A5-44B3-8F62-0203970A7674}"/>
    <cellStyle name="40 % - Akzent2" xfId="12782" hidden="1" xr:uid="{90FB9C41-4FC4-41DF-ABC4-E2293D7D0214}"/>
    <cellStyle name="40 % - Akzent2" xfId="12813" hidden="1" xr:uid="{716F6478-B142-495D-8788-B684A86167A0}"/>
    <cellStyle name="40 % - Akzent2" xfId="12830" hidden="1" xr:uid="{93EA7E0D-7D36-4986-9119-D12145D62250}"/>
    <cellStyle name="40 % - Akzent2" xfId="12874" hidden="1" xr:uid="{CECEA695-5B39-4F30-9350-20A123DCF3AE}"/>
    <cellStyle name="40 % - Akzent2" xfId="12893" hidden="1" xr:uid="{1FF2A81E-54A4-42AD-9178-E61ED2BDBBBC}"/>
    <cellStyle name="40 % - Akzent2" xfId="11860" hidden="1" xr:uid="{F316FAC8-483F-4864-A8BC-5EF79ACC30E5}"/>
    <cellStyle name="40 % - Akzent2" xfId="11983" hidden="1" xr:uid="{B0A9257A-EB17-40CA-B455-269FF45E17B7}"/>
    <cellStyle name="40 % - Akzent2" xfId="12027" hidden="1" xr:uid="{3F723102-D9AB-41A1-82F9-F9C5498B12FE}"/>
    <cellStyle name="40 % - Akzent2" xfId="11904" hidden="1" xr:uid="{9B946F1D-DE13-4778-872B-865D30E3BADD}"/>
    <cellStyle name="40 % - Akzent2" xfId="11549" hidden="1" xr:uid="{027A752C-881D-4076-B995-392999E02442}"/>
    <cellStyle name="40 % - Akzent2" xfId="12960" hidden="1" xr:uid="{D42E2C2F-3A45-4164-97A2-AA7D11E8CB2F}"/>
    <cellStyle name="40 % - Akzent2" xfId="12991" hidden="1" xr:uid="{753281CB-2B90-413E-B192-2D7681551560}"/>
    <cellStyle name="40 % - Akzent2" xfId="13008" hidden="1" xr:uid="{300EB2D6-20C5-4A07-BE81-7B61DD0FEC16}"/>
    <cellStyle name="40 % - Akzent2" xfId="13050" hidden="1" xr:uid="{3D98D273-1EED-4232-B2A0-2A6C2E5C173C}"/>
    <cellStyle name="40 % - Akzent2" xfId="13068" hidden="1" xr:uid="{CEDB1B33-8468-4EE3-9680-429F5F242E7F}"/>
    <cellStyle name="40 % - Akzent2" xfId="11404" hidden="1" xr:uid="{B6795354-0DCE-404E-8404-E90B6684BBB8}"/>
    <cellStyle name="40 % - Akzent2" xfId="11679" hidden="1" xr:uid="{4514CB66-022B-43A5-849A-3EB7C42BFE5C}"/>
    <cellStyle name="40 % - Akzent2" xfId="11221" hidden="1" xr:uid="{DAA099C8-76DA-4AAD-A7F7-9CA78B615691}"/>
    <cellStyle name="40 % - Akzent2" xfId="12190" hidden="1" xr:uid="{303E018E-7189-4001-8354-C40A2B3652A9}"/>
    <cellStyle name="40 % - Akzent2" xfId="12274" hidden="1" xr:uid="{05A59477-8262-4755-B33D-72B87900E871}"/>
    <cellStyle name="40 % - Akzent2" xfId="13094" hidden="1" xr:uid="{451B244B-A2BC-4736-85DA-A241266C52EB}"/>
    <cellStyle name="40 % - Akzent2" xfId="13125" hidden="1" xr:uid="{D2B4BC32-FFEE-477D-BE6B-9B698E0C2F3E}"/>
    <cellStyle name="40 % - Akzent2" xfId="13142" hidden="1" xr:uid="{C4D9E0B2-C076-4207-9C21-95ACDD4B0463}"/>
    <cellStyle name="40 % - Akzent2" xfId="13183" hidden="1" xr:uid="{93DF49A8-0353-4FE5-AE99-5E8C285900AE}"/>
    <cellStyle name="40 % - Akzent2" xfId="13201" hidden="1" xr:uid="{295778A9-6E0C-449C-9084-C1A42B74F0D6}"/>
    <cellStyle name="40 % - Akzent2" xfId="11678" hidden="1" xr:uid="{2232435C-85BA-4B63-B734-A8AEC6D34B3A}"/>
    <cellStyle name="40 % - Akzent2" xfId="11364" hidden="1" xr:uid="{3FE684ED-4C32-4D3D-8203-470317C22544}"/>
    <cellStyle name="40 % - Akzent2" xfId="11216" hidden="1" xr:uid="{B6B8D1FD-79D3-406C-A66E-E7B6A08D6AA4}"/>
    <cellStyle name="40 % - Akzent2" xfId="12568" hidden="1" xr:uid="{AA0F0330-90B3-4D58-9A28-11D7B6AEFCBA}"/>
    <cellStyle name="40 % - Akzent2" xfId="12198" hidden="1" xr:uid="{39713BD1-673A-4C19-A8C8-7E0DCE8730B0}"/>
    <cellStyle name="40 % - Akzent2" xfId="13219" hidden="1" xr:uid="{D04A4682-1265-4214-A474-61D2C8A36823}"/>
    <cellStyle name="40 % - Akzent2" xfId="13250" hidden="1" xr:uid="{FE328482-05DD-4103-A7D6-6F052E37C2BD}"/>
    <cellStyle name="40 % - Akzent2" xfId="13267" hidden="1" xr:uid="{480BF63D-1AA0-4A86-8918-0567AE9D269A}"/>
    <cellStyle name="40 % - Akzent2" xfId="13309" hidden="1" xr:uid="{6F640900-D970-461A-B9C9-248CB92FD639}"/>
    <cellStyle name="40 % - Akzent2" xfId="13327" hidden="1" xr:uid="{E730A912-FC16-4253-A97D-C6EAC4205D39}"/>
    <cellStyle name="40 % - Akzent2" xfId="11358" hidden="1" xr:uid="{DA06F5C7-B931-4F6E-BDA8-541C2A50C0E8}"/>
    <cellStyle name="40 % - Akzent2" xfId="12438" hidden="1" xr:uid="{14974A12-A438-401B-9883-58802AF046F8}"/>
    <cellStyle name="40 % - Akzent2" xfId="12254" hidden="1" xr:uid="{26F612E6-8520-4A6A-8963-4A7E21FBDC0C}"/>
    <cellStyle name="40 % - Akzent2" xfId="12768" hidden="1" xr:uid="{C5E3E9CD-4826-43A3-ADE2-D83B639AACF6}"/>
    <cellStyle name="40 % - Akzent2" xfId="11539" hidden="1" xr:uid="{032CBB00-6418-48D6-A3DE-84A32EDC5D9C}"/>
    <cellStyle name="40 % - Akzent2" xfId="13344" hidden="1" xr:uid="{AED05A4D-AD33-4C32-8639-3B8368F921E5}"/>
    <cellStyle name="40 % - Akzent2" xfId="13375" hidden="1" xr:uid="{BEA6EB00-CD1D-4688-9F87-A1852572D03E}"/>
    <cellStyle name="40 % - Akzent2" xfId="13392" hidden="1" xr:uid="{2E3B1BD7-76C0-47FF-9A6C-35F48F24D24F}"/>
    <cellStyle name="40 % - Akzent2" xfId="13440" hidden="1" xr:uid="{78C45128-7568-4935-9737-C225BC4478A6}"/>
    <cellStyle name="40 % - Akzent2" xfId="13462" hidden="1" xr:uid="{8FB73867-941A-4E65-8555-6F8FE0230F65}"/>
    <cellStyle name="40 % - Akzent2" xfId="13557" hidden="1" xr:uid="{F2927805-EE66-4005-BE4B-85A20A9F8F6A}"/>
    <cellStyle name="40 % - Akzent2" xfId="13776" hidden="1" xr:uid="{42F56E48-2EC1-4A49-A633-6F2AF578FBB3}"/>
    <cellStyle name="40 % - Akzent2" xfId="13857" hidden="1" xr:uid="{2C922508-A722-44F6-A6D6-928D03F14193}"/>
    <cellStyle name="40 % - Akzent2" xfId="13876" hidden="1" xr:uid="{ED36FE69-5F58-4A21-8000-20AFB898B2A5}"/>
    <cellStyle name="40 % - Akzent2" xfId="13797" hidden="1" xr:uid="{A82FFE34-1E1E-4F8F-9276-F58666FA593B}"/>
    <cellStyle name="40 % - Akzent2" xfId="14802" hidden="1" xr:uid="{9E0BABED-C583-48F4-92E7-2AA3B62A1A82}"/>
    <cellStyle name="40 % - Akzent2" xfId="14833" hidden="1" xr:uid="{F79E24EF-6E22-4076-A8D4-D65ADC765BC4}"/>
    <cellStyle name="40 % - Akzent2" xfId="14850" hidden="1" xr:uid="{28438F99-817E-42D6-872B-641E4ED8ED3E}"/>
    <cellStyle name="40 % - Akzent2" xfId="14889" hidden="1" xr:uid="{A2C1DD52-C2C1-4B78-964A-D4B106F123BC}"/>
    <cellStyle name="40 % - Akzent2" xfId="14907" hidden="1" xr:uid="{492D2748-91C2-47B3-A295-538C1DA81DE1}"/>
    <cellStyle name="40 % - Akzent2" xfId="14919" hidden="1" xr:uid="{B308D2B4-F8B9-4DEB-8E81-7062D8460DA9}"/>
    <cellStyle name="40 % - Akzent2" xfId="14943" hidden="1" xr:uid="{4E7E67BC-7499-4B6B-AF06-C5C5DA13AEE3}"/>
    <cellStyle name="40 % - Akzent2" xfId="15005" hidden="1" xr:uid="{B4584C20-958D-49CA-B146-9C03FC9652C0}"/>
    <cellStyle name="40 % - Akzent2" xfId="15022" hidden="1" xr:uid="{FCD86688-524F-40FB-BE1E-B3A8D6909844}"/>
    <cellStyle name="40 % - Akzent2" xfId="14962" hidden="1" xr:uid="{50A6283E-D77B-4D5B-8B39-A391008BBB99}"/>
    <cellStyle name="40 % - Akzent2" xfId="15035" hidden="1" xr:uid="{3F1C5F4F-76B3-4A42-9E3E-78A31B63EE18}"/>
    <cellStyle name="40 % - Akzent2" xfId="15066" hidden="1" xr:uid="{19E1CA32-B51B-4BDE-97B2-CF4961340987}"/>
    <cellStyle name="40 % - Akzent2" xfId="15083" hidden="1" xr:uid="{F59C29BA-2C52-4659-86AE-607A99C89C6C}"/>
    <cellStyle name="40 % - Akzent2" xfId="15121" hidden="1" xr:uid="{CFBF592C-DF29-4B9E-8EA3-AD27D894492F}"/>
    <cellStyle name="40 % - Akzent2" xfId="15139" hidden="1" xr:uid="{6F860F8B-6882-4C9C-9B94-DC7680ED6BDE}"/>
    <cellStyle name="40 % - Akzent2" xfId="15194" hidden="1" xr:uid="{55F1A47E-61F6-4819-ADCB-FA72B31F7A44}"/>
    <cellStyle name="40 % - Akzent2" xfId="15766" hidden="1" xr:uid="{8DCA9BBA-471F-47C9-ADA2-3096654DB3D0}"/>
    <cellStyle name="40 % - Akzent2" xfId="15983" hidden="1" xr:uid="{CF8CB594-E438-4141-BC7E-49DED4BF4BD3}"/>
    <cellStyle name="40 % - Akzent2" xfId="16014" hidden="1" xr:uid="{85766480-731C-4C1E-8605-3A02EC5EE80E}"/>
    <cellStyle name="40 % - Akzent2" xfId="15808" hidden="1" xr:uid="{1DC5D5B7-E408-416F-89FC-3F1007DCA283}"/>
    <cellStyle name="40 % - Akzent2" xfId="17283" hidden="1" xr:uid="{DF6003E0-309E-4E0E-BF76-F10E64A332E6}"/>
    <cellStyle name="40 % - Akzent2" xfId="17314" hidden="1" xr:uid="{1DE70E9E-3FC8-4739-BF76-2EED369A8E88}"/>
    <cellStyle name="40 % - Akzent2" xfId="17331" hidden="1" xr:uid="{F65099A4-7577-4E48-8B76-8C052AF183E3}"/>
    <cellStyle name="40 % - Akzent2" xfId="17372" hidden="1" xr:uid="{27802E2D-8739-493C-B027-CBBBEBF6F36B}"/>
    <cellStyle name="40 % - Akzent2" xfId="17391" hidden="1" xr:uid="{6FCA1752-6455-45A3-8AF6-661520FEAF75}"/>
    <cellStyle name="40 % - Akzent2" xfId="15901" hidden="1" xr:uid="{35C9ED3F-F5A1-429A-AE82-1B1E2DC35512}"/>
    <cellStyle name="40 % - Akzent2" xfId="17026" hidden="1" xr:uid="{93E962DA-ABDC-4339-BD6E-0BAFE57A1F51}"/>
    <cellStyle name="40 % - Akzent2" xfId="16769" hidden="1" xr:uid="{0B950C38-9FA4-412B-8ADE-B4F72DA15879}"/>
    <cellStyle name="40 % - Akzent2" xfId="16741" hidden="1" xr:uid="{1DEF8125-944D-4EA9-818B-58B08F32147D}"/>
    <cellStyle name="40 % - Akzent2" xfId="16235" hidden="1" xr:uid="{254C4F67-9674-45E8-A648-043C89D985A8}"/>
    <cellStyle name="40 % - Akzent2" xfId="17439" hidden="1" xr:uid="{59B707CE-609C-4BFF-838F-E1B1130E2B02}"/>
    <cellStyle name="40 % - Akzent2" xfId="17470" hidden="1" xr:uid="{62F04E09-D303-4D5D-8F15-25DB50EF29B4}"/>
    <cellStyle name="40 % - Akzent2" xfId="17487" hidden="1" xr:uid="{7F1B4F4E-10F1-44DE-9F45-ACE9AF373A0E}"/>
    <cellStyle name="40 % - Akzent2" xfId="17535" hidden="1" xr:uid="{7A0CBD43-63D1-4810-9355-1BE38F16C131}"/>
    <cellStyle name="40 % - Akzent2" xfId="17557" hidden="1" xr:uid="{4064F7D0-823B-474D-A35C-943C9D1932C2}"/>
    <cellStyle name="40 % - Akzent2" xfId="15169" hidden="1" xr:uid="{D2EB16DC-D6E9-4074-9B82-126243D4421A}"/>
    <cellStyle name="40 % - Akzent2" xfId="16499" hidden="1" xr:uid="{F7DB8BA3-3CF3-49EF-9056-819ED7560210}"/>
    <cellStyle name="40 % - Akzent2" xfId="15603" hidden="1" xr:uid="{D720381B-8DAD-4C33-9C2C-F39148A48A2F}"/>
    <cellStyle name="40 % - Akzent2" xfId="17151" hidden="1" xr:uid="{89110842-6003-4AFC-8088-490820D3572F}"/>
    <cellStyle name="40 % - Akzent2" xfId="15884" hidden="1" xr:uid="{A6E03BF8-1E3A-4D02-8989-F9AE3E92D071}"/>
    <cellStyle name="40 % - Akzent2" xfId="17583" hidden="1" xr:uid="{B11B8F9A-CD16-4C58-ACE8-29E286698930}"/>
    <cellStyle name="40 % - Akzent2" xfId="17614" hidden="1" xr:uid="{76E05EBA-2A99-41D5-897A-6E46D8B252CB}"/>
    <cellStyle name="40 % - Akzent2" xfId="17631" hidden="1" xr:uid="{C13FFF94-E3F4-4F54-8F86-57AF9F9C83F6}"/>
    <cellStyle name="40 % - Akzent2" xfId="17679" hidden="1" xr:uid="{53845861-AE1B-4376-8A37-BC00205209FF}"/>
    <cellStyle name="40 % - Akzent2" xfId="17701" hidden="1" xr:uid="{7CCD4E21-016C-4437-BAAB-15F620CAB5FB}"/>
    <cellStyle name="40 % - Akzent2" xfId="13512" hidden="1" xr:uid="{C5345C04-800F-4100-B114-5A701B7F9725}"/>
    <cellStyle name="40 % - Akzent2" xfId="14585" hidden="1" xr:uid="{C549B27B-E88C-4FA7-A258-D1A7F838BBDA}"/>
    <cellStyle name="40 % - Akzent2" xfId="14326" hidden="1" xr:uid="{6B6694C6-4489-4A87-BDC6-7640F0C40914}"/>
    <cellStyle name="40 % - Akzent2" xfId="13602" hidden="1" xr:uid="{31D887ED-878A-4465-AE96-C751A2B5DB29}"/>
    <cellStyle name="40 % - Akzent2" xfId="14536" hidden="1" xr:uid="{75873E06-90C4-4829-B62D-6C6393F4767D}"/>
    <cellStyle name="40 % - Akzent2" xfId="17723" hidden="1" xr:uid="{AE0864D1-E689-43C1-BE4F-1DB4D739D374}"/>
    <cellStyle name="40 % - Akzent2" xfId="17754" hidden="1" xr:uid="{4344062E-82A5-4EC9-87DA-B5714E7BE9AB}"/>
    <cellStyle name="40 % - Akzent2" xfId="17771" hidden="1" xr:uid="{835DE885-5475-4CB7-B19C-5229AD2488B9}"/>
    <cellStyle name="40 % - Akzent2" xfId="17819" hidden="1" xr:uid="{BAA35962-2383-400A-91EF-C836C3EEA326}"/>
    <cellStyle name="40 % - Akzent2" xfId="17841" hidden="1" xr:uid="{13F0BE97-EE8A-40DA-A3D7-570FA1C67706}"/>
    <cellStyle name="40 % - Akzent2" xfId="17859" hidden="1" xr:uid="{43293369-7D92-4B09-9F60-7145202A5BFF}"/>
    <cellStyle name="40 % - Akzent2" xfId="18377" hidden="1" xr:uid="{DDE10AA2-0DBA-422B-A921-85A78C5491A7}"/>
    <cellStyle name="40 % - Akzent2" xfId="18745" hidden="1" xr:uid="{9604F357-ED4C-4462-A44C-706E127757EF}"/>
    <cellStyle name="40 % - Akzent2" xfId="18785" hidden="1" xr:uid="{A50AA574-FF60-4398-9227-B7CDC1BAE7B6}"/>
    <cellStyle name="40 % - Akzent2" xfId="18439" hidden="1" xr:uid="{DD765C1E-13CD-481D-8483-3C08DB343DF5}"/>
    <cellStyle name="40 % - Akzent2" xfId="18983" hidden="1" xr:uid="{BAA291DB-1D57-4B96-A074-F7D3624D9F81}"/>
    <cellStyle name="40 % - Akzent2" xfId="19014" hidden="1" xr:uid="{60DD62EC-8D2B-43F9-9E32-5F3B77D527E7}"/>
    <cellStyle name="40 % - Akzent2" xfId="19031" hidden="1" xr:uid="{7FBDE639-8A13-4515-916F-308232F18EAB}"/>
    <cellStyle name="40 % - Akzent2" xfId="19079" hidden="1" xr:uid="{C08040D8-9FAA-4745-80B5-355C44FA84EF}"/>
    <cellStyle name="40 % - Akzent2" xfId="19101" hidden="1" xr:uid="{DC73A16C-6873-42D8-A69B-6726064F6AA7}"/>
    <cellStyle name="40 % - Akzent2 2" xfId="555" xr:uid="{67F6C8EA-B9A3-411B-8F6F-FE1C8AEA8BFE}"/>
    <cellStyle name="40 % - Akzent2 3" xfId="424" xr:uid="{FBC3A316-F3AB-444B-94AF-6797E959BADA}"/>
    <cellStyle name="40 % - Akzent3" xfId="232" hidden="1" xr:uid="{449B8376-71B7-4FBD-A4AC-816D12AEBF3E}"/>
    <cellStyle name="40 % - Akzent3" xfId="1129" hidden="1" xr:uid="{A497CF36-165C-4807-8CAB-78C4CBDED169}"/>
    <cellStyle name="40 % - Akzent3" xfId="1453" hidden="1" xr:uid="{6E1CA154-3800-4687-93A4-B2437232534B}"/>
    <cellStyle name="40 % - Akzent3" xfId="1318" hidden="1" xr:uid="{59FF2006-D478-4D30-8D1B-2C2428CF169B}"/>
    <cellStyle name="40 % - Akzent3" xfId="1271" hidden="1" xr:uid="{BEF17DD9-53D0-40C5-B448-41C22E0D2131}"/>
    <cellStyle name="40 % - Akzent3" xfId="3354" hidden="1" xr:uid="{E3B10D45-A56F-416D-9754-3A7FB2820AFA}"/>
    <cellStyle name="40 % - Akzent3" xfId="3370" hidden="1" xr:uid="{6C8F0F1C-523E-42E6-A5EA-538BD4BBDFB3}"/>
    <cellStyle name="40 % - Akzent3" xfId="3402" hidden="1" xr:uid="{124A4BCE-4E45-4D16-92BB-7DBCA89C610A}"/>
    <cellStyle name="40 % - Akzent3" xfId="3440" hidden="1" xr:uid="{1A600404-3D69-40E0-8972-03D48E25EAAD}"/>
    <cellStyle name="40 % - Akzent3" xfId="3433" hidden="1" xr:uid="{DD9A4896-BAF9-42E3-B0FF-FB329D95BCD7}"/>
    <cellStyle name="40 % - Akzent3" xfId="3484" hidden="1" xr:uid="{4BF14577-6D44-4D2C-97A2-44235BB6DBAD}"/>
    <cellStyle name="40 % - Akzent3" xfId="3509" hidden="1" xr:uid="{2BDE951A-DF12-422A-884C-F25C61FAE8FB}"/>
    <cellStyle name="40 % - Akzent3" xfId="3561" hidden="1" xr:uid="{EDC963A9-D1E5-486A-9F71-5BA2B7A7A837}"/>
    <cellStyle name="40 % - Akzent3" xfId="3538" hidden="1" xr:uid="{E16F1394-91A4-4287-BA7A-51EC0E5415E0}"/>
    <cellStyle name="40 % - Akzent3" xfId="3535" hidden="1" xr:uid="{7DB905CF-A055-4385-AD34-AD0D3AB9C83E}"/>
    <cellStyle name="40 % - Akzent3" xfId="3600" hidden="1" xr:uid="{0158A97B-5B61-44A9-B385-264FB49E32D7}"/>
    <cellStyle name="40 % - Akzent3" xfId="3616" hidden="1" xr:uid="{343F7E3D-2D7C-43CB-BA83-A2C5A1EFE1C5}"/>
    <cellStyle name="40 % - Akzent3" xfId="3648" hidden="1" xr:uid="{37461B55-5E83-40AF-9C2F-EE9330917321}"/>
    <cellStyle name="40 % - Akzent3" xfId="3676" hidden="1" xr:uid="{65A521B8-83A0-4493-9476-8D9001116B2A}"/>
    <cellStyle name="40 % - Akzent3" xfId="3669" hidden="1" xr:uid="{5409C221-8A4D-4FFB-A748-7903C4C1445F}"/>
    <cellStyle name="40 % - Akzent3" xfId="3765" hidden="1" xr:uid="{6407CA36-C8DC-4D1F-91A1-D4FC6C10516B}"/>
    <cellStyle name="40 % - Akzent3" xfId="4338" hidden="1" xr:uid="{C22C2D4E-77E1-4F85-AA3D-94348ACC7387}"/>
    <cellStyle name="40 % - Akzent3" xfId="4527" hidden="1" xr:uid="{CEB654CE-4512-496B-9D87-66B245725C5E}"/>
    <cellStyle name="40 % - Akzent3" xfId="4450" hidden="1" xr:uid="{58FA4939-6BB6-4098-BBE4-09F5B8E53B4D}"/>
    <cellStyle name="40 % - Akzent3" xfId="4427" hidden="1" xr:uid="{BA72D4B1-3CCB-4C3A-810E-097A6C839282}"/>
    <cellStyle name="40 % - Akzent3" xfId="5854" hidden="1" xr:uid="{CB7C7219-0581-41BD-8F9A-92D77AEAEDA7}"/>
    <cellStyle name="40 % - Akzent3" xfId="5870" hidden="1" xr:uid="{5D58105E-F827-4471-968B-D3DF562ADB00}"/>
    <cellStyle name="40 % - Akzent3" xfId="5902" hidden="1" xr:uid="{41457ABB-D0E8-41D4-ADFB-12650D2D724B}"/>
    <cellStyle name="40 % - Akzent3" xfId="5933" hidden="1" xr:uid="{5E51CE24-5605-4CC8-9E3A-E2204C44E274}"/>
    <cellStyle name="40 % - Akzent3" xfId="5926" hidden="1" xr:uid="{EE150CC3-74D6-4A3B-9FEE-F625EB3863F1}"/>
    <cellStyle name="40 % - Akzent3" xfId="4369" hidden="1" xr:uid="{26CAFBBC-ECAE-4145-A7A1-569EC35AC862}"/>
    <cellStyle name="40 % - Akzent3" xfId="5591" hidden="1" xr:uid="{C5A001BB-D3E5-4C65-8545-5AF9DF9B88D5}"/>
    <cellStyle name="40 % - Akzent3" xfId="5365" hidden="1" xr:uid="{0842464D-7B2B-478F-98EF-BB4494EC5798}"/>
    <cellStyle name="40 % - Akzent3" xfId="5466" hidden="1" xr:uid="{C782044D-95F6-45DF-9200-4079C17480ED}"/>
    <cellStyle name="40 % - Akzent3" xfId="5502" hidden="1" xr:uid="{33BA7D5E-51E4-4C33-A19F-0362FF39EFAB}"/>
    <cellStyle name="40 % - Akzent3" xfId="6010" hidden="1" xr:uid="{F960A869-41FE-4B0E-977D-442EBFFEE123}"/>
    <cellStyle name="40 % - Akzent3" xfId="6026" hidden="1" xr:uid="{6F144AFA-E5D4-4DE2-9BE5-4A8FB4852A16}"/>
    <cellStyle name="40 % - Akzent3" xfId="6058" hidden="1" xr:uid="{C7F76877-A686-4105-8B18-0A2EDAC22858}"/>
    <cellStyle name="40 % - Akzent3" xfId="6096" hidden="1" xr:uid="{C480908A-3615-4E5A-A362-35C5C9A281DC}"/>
    <cellStyle name="40 % - Akzent3" xfId="6089" hidden="1" xr:uid="{B926FBFD-96D3-40D7-B7C5-74C802C689ED}"/>
    <cellStyle name="40 % - Akzent3" xfId="4107" hidden="1" xr:uid="{48F7BE91-0CBC-437D-9BD4-4D696B8812C5}"/>
    <cellStyle name="40 % - Akzent3" xfId="5070" hidden="1" xr:uid="{18CADB6A-F505-482C-879A-B7F6EB44564B}"/>
    <cellStyle name="40 % - Akzent3" xfId="4020" hidden="1" xr:uid="{B5280602-2906-4C04-BE1C-41BC76E964D6}"/>
    <cellStyle name="40 % - Akzent3" xfId="3878" hidden="1" xr:uid="{3173FFF4-5749-4C49-B262-23B49C31EFC7}"/>
    <cellStyle name="40 % - Akzent3" xfId="4657" hidden="1" xr:uid="{5A10D4DD-D3FE-4139-BEA6-8DB44B67B1CD}"/>
    <cellStyle name="40 % - Akzent3" xfId="6154" hidden="1" xr:uid="{77725D8F-5C35-4AFC-BDF4-96300740646E}"/>
    <cellStyle name="40 % - Akzent3" xfId="6170" hidden="1" xr:uid="{35F039C3-B21A-40F9-A312-7EAC787A4B11}"/>
    <cellStyle name="40 % - Akzent3" xfId="6202" hidden="1" xr:uid="{CC8CEACD-265B-4689-B928-0802BA3251D3}"/>
    <cellStyle name="40 % - Akzent3" xfId="6240" hidden="1" xr:uid="{8B121027-D56E-4E70-8BDC-A421E78A498E}"/>
    <cellStyle name="40 % - Akzent3" xfId="6233" hidden="1" xr:uid="{EBFB3E98-A60D-4812-8724-3AAEF37CBF11}"/>
    <cellStyle name="40 % - Akzent3" xfId="6354" hidden="1" xr:uid="{B7B73C70-8103-4365-AC29-3AE6160A4CF0}"/>
    <cellStyle name="40 % - Akzent3" xfId="6741" hidden="1" xr:uid="{7235C902-A00F-46C8-B679-C2CA82472540}"/>
    <cellStyle name="40 % - Akzent3" xfId="6996" hidden="1" xr:uid="{91F97F69-370F-47D5-A780-71088426339C}"/>
    <cellStyle name="40 % - Akzent3" xfId="6890" hidden="1" xr:uid="{7CFB4F8C-F3FE-4759-A792-BB2B2AFC6718}"/>
    <cellStyle name="40 % - Akzent3" xfId="6855" hidden="1" xr:uid="{113C02FB-E371-40D3-80C7-2A2E685F8F39}"/>
    <cellStyle name="40 % - Akzent3" xfId="7400" hidden="1" xr:uid="{3F02A4E6-FA0F-48FA-B299-CCAABED2F8E1}"/>
    <cellStyle name="40 % - Akzent3" xfId="7416" hidden="1" xr:uid="{F8B58F9B-B44F-4CF0-8A62-87AD26265DE8}"/>
    <cellStyle name="40 % - Akzent3" xfId="7448" hidden="1" xr:uid="{78CAC601-FDAF-4D90-8B52-92C89C9097A6}"/>
    <cellStyle name="40 % - Akzent3" xfId="7486" hidden="1" xr:uid="{BF4AC241-EB27-4270-9980-1E48441396C7}"/>
    <cellStyle name="40 % - Akzent3" xfId="7479" hidden="1" xr:uid="{891CF479-C251-4728-86B2-BE188D52E3DA}"/>
    <cellStyle name="40 % - Akzent3" xfId="7530" hidden="1" xr:uid="{5BAC4A85-1737-4512-A394-5AED39C09145}"/>
    <cellStyle name="40 % - Akzent3" xfId="7555" hidden="1" xr:uid="{1BB6CF61-976B-4CB9-AF8E-5C62C14F5080}"/>
    <cellStyle name="40 % - Akzent3" xfId="7607" hidden="1" xr:uid="{25051B62-FFF6-494E-A85C-3D3157CA5045}"/>
    <cellStyle name="40 % - Akzent3" xfId="7584" hidden="1" xr:uid="{C67DE46F-43AF-43FF-8513-50F4458F64FC}"/>
    <cellStyle name="40 % - Akzent3" xfId="7581" hidden="1" xr:uid="{A3890A13-0770-40EF-8693-41CDDA7256A3}"/>
    <cellStyle name="40 % - Akzent3" xfId="7646" hidden="1" xr:uid="{5C0160A0-D257-41AE-9DC8-25AD02B30D41}"/>
    <cellStyle name="40 % - Akzent3" xfId="7662" hidden="1" xr:uid="{9D07A4F3-D684-48EB-A08B-CC92E86ECE3C}"/>
    <cellStyle name="40 % - Akzent3" xfId="7694" hidden="1" xr:uid="{43ADFE8E-2EC5-4ECD-86D2-D09F6F27D2BC}"/>
    <cellStyle name="40 % - Akzent3" xfId="7722" hidden="1" xr:uid="{F2C3B7AE-DB7B-468C-9BA4-5581A46A2AA3}"/>
    <cellStyle name="40 % - Akzent3" xfId="7715" hidden="1" xr:uid="{468E3035-31E7-466C-AE19-A602FC1D9B21}"/>
    <cellStyle name="40 % - Akzent3" xfId="7363" hidden="1" xr:uid="{00BE50DC-2E2A-4564-A536-DF7F0ACDCBF9}"/>
    <cellStyle name="40 % - Akzent3" xfId="7336" hidden="1" xr:uid="{B5D87021-18B9-42A5-ACE5-3C6539D4B455}"/>
    <cellStyle name="40 % - Akzent3" xfId="6273" hidden="1" xr:uid="{916D5FE1-5046-4DCA-865B-A7CA7075A820}"/>
    <cellStyle name="40 % - Akzent3" xfId="6368" hidden="1" xr:uid="{6F0A812B-1039-4E60-975C-B558A5B9EE30}"/>
    <cellStyle name="40 % - Akzent3" xfId="6333" hidden="1" xr:uid="{93BEECCC-7CBA-4ED0-932A-90DC260F2C38}"/>
    <cellStyle name="40 % - Akzent3" xfId="7770" hidden="1" xr:uid="{703889A2-8800-43E6-8B80-636D726C3093}"/>
    <cellStyle name="40 % - Akzent3" xfId="7786" hidden="1" xr:uid="{8D2F9572-9E68-457C-893D-4B88325793EC}"/>
    <cellStyle name="40 % - Akzent3" xfId="7818" hidden="1" xr:uid="{659F64C1-B711-493C-9FC9-C4755332E385}"/>
    <cellStyle name="40 % - Akzent3" xfId="7846" hidden="1" xr:uid="{C8B2968E-6F10-4594-9064-0C592BE2F91A}"/>
    <cellStyle name="40 % - Akzent3" xfId="7839" hidden="1" xr:uid="{81EDCC51-864A-4F0F-BCCA-2AAC12F290E6}"/>
    <cellStyle name="40 % - Akzent3" xfId="7884" hidden="1" xr:uid="{C2AD4367-36E1-4FD2-A37B-03FD7FF7E561}"/>
    <cellStyle name="40 % - Akzent3" xfId="7909" hidden="1" xr:uid="{7488059E-18C6-4193-8BA0-4BF5D755B39E}"/>
    <cellStyle name="40 % - Akzent3" xfId="7961" hidden="1" xr:uid="{3A4FB93A-EBAA-4E4D-8D78-8A422F1DB537}"/>
    <cellStyle name="40 % - Akzent3" xfId="7938" hidden="1" xr:uid="{2EF68F92-9AC6-4F20-A632-AD23D680C96C}"/>
    <cellStyle name="40 % - Akzent3" xfId="7935" hidden="1" xr:uid="{D6467D94-4A7B-4498-B5D5-00A1FAE1D449}"/>
    <cellStyle name="40 % - Akzent3" xfId="8000" hidden="1" xr:uid="{CF3727A7-2D84-450A-8317-DED1093C76C4}"/>
    <cellStyle name="40 % - Akzent3" xfId="8016" hidden="1" xr:uid="{AC6138F4-D069-4CF0-A63A-CE0E5A12DD6B}"/>
    <cellStyle name="40 % - Akzent3" xfId="8048" hidden="1" xr:uid="{9487D077-E7BC-4C33-9564-03DA96B4C8F3}"/>
    <cellStyle name="40 % - Akzent3" xfId="8076" hidden="1" xr:uid="{2BF89259-7651-4630-A218-168002052683}"/>
    <cellStyle name="40 % - Akzent3" xfId="8069" hidden="1" xr:uid="{48B0CCF1-231F-422D-80EB-B2A0541773EC}"/>
    <cellStyle name="40 % - Akzent3" xfId="8135" hidden="1" xr:uid="{FF7E71F7-5D65-4929-B70B-2E50D18C0342}"/>
    <cellStyle name="40 % - Akzent3" xfId="8711" hidden="1" xr:uid="{936BB79B-D744-42D7-AEF7-2DE9531340D4}"/>
    <cellStyle name="40 % - Akzent3" xfId="9035" hidden="1" xr:uid="{3A5046AD-2D88-4B34-8544-656034FC84B3}"/>
    <cellStyle name="40 % - Akzent3" xfId="8900" hidden="1" xr:uid="{21A1F995-011F-4C3F-9E58-C9337EFB10FE}"/>
    <cellStyle name="40 % - Akzent3" xfId="8853" hidden="1" xr:uid="{0AA59530-A3A7-48C8-B586-22B722CAA23B}"/>
    <cellStyle name="40 % - Akzent3" xfId="10100" hidden="1" xr:uid="{BFFBC06A-0889-47B7-B2CC-990BE884CBA8}"/>
    <cellStyle name="40 % - Akzent3" xfId="10116" hidden="1" xr:uid="{B2247B08-1B62-48F1-9B15-3DE11FF28297}"/>
    <cellStyle name="40 % - Akzent3" xfId="10148" hidden="1" xr:uid="{1591D5A4-1E2F-4A7F-80F6-9E1A07E4A2E7}"/>
    <cellStyle name="40 % - Akzent3" xfId="10186" hidden="1" xr:uid="{AE498DCC-9859-4B14-8CEF-F9EBC265A2EE}"/>
    <cellStyle name="40 % - Akzent3" xfId="10179" hidden="1" xr:uid="{68E49922-8396-4190-B4A6-025ABA5F94AE}"/>
    <cellStyle name="40 % - Akzent3" xfId="10068" hidden="1" xr:uid="{3C35188F-958F-4B1B-9005-6E6A20669C85}"/>
    <cellStyle name="40 % - Akzent3" xfId="9787" hidden="1" xr:uid="{6BD5B1E6-9A66-4D14-B67C-7100E53D4555}"/>
    <cellStyle name="40 % - Akzent3" xfId="8166" hidden="1" xr:uid="{424C8581-FA3B-4FB9-BBCF-922283732D2A}"/>
    <cellStyle name="40 % - Akzent3" xfId="9651" hidden="1" xr:uid="{991BF5F6-55B8-4615-A4E3-E2B7CCB26B03}"/>
    <cellStyle name="40 % - Akzent3" xfId="9250" hidden="1" xr:uid="{8FF04048-1E87-49F4-BEB5-7CE63559F2D8}"/>
    <cellStyle name="40 % - Akzent3" xfId="10308" hidden="1" xr:uid="{C7F816CD-85C5-4F67-9641-1C781906ED2D}"/>
    <cellStyle name="40 % - Akzent3" xfId="10324" hidden="1" xr:uid="{A11CCBB4-5BA0-46B1-903F-051D6D4F5E06}"/>
    <cellStyle name="40 % - Akzent3" xfId="10356" hidden="1" xr:uid="{DC2D9CAC-A9AB-47CC-8EC2-CF9294B749DB}"/>
    <cellStyle name="40 % - Akzent3" xfId="10394" hidden="1" xr:uid="{C3659F93-AFFE-4547-BE61-B482313EA9CE}"/>
    <cellStyle name="40 % - Akzent3" xfId="10387" hidden="1" xr:uid="{E889F98A-AA56-445D-970D-CDA3676F0C61}"/>
    <cellStyle name="40 % - Akzent3" xfId="8189" hidden="1" xr:uid="{114C18BD-BAB8-4CF7-ABD0-41FE3C60F408}"/>
    <cellStyle name="40 % - Akzent3" xfId="9410" hidden="1" xr:uid="{9FBDEE37-F1C4-4A02-85D2-61FBD1620F31}"/>
    <cellStyle name="40 % - Akzent3" xfId="10061" hidden="1" xr:uid="{E2A3F787-9A27-47A6-A8CC-F055D0103F47}"/>
    <cellStyle name="40 % - Akzent3" xfId="8152" hidden="1" xr:uid="{23F97970-11B7-42D3-8E11-72059B7F0690}"/>
    <cellStyle name="40 % - Akzent3" xfId="10239" hidden="1" xr:uid="{A0FAE3DA-D3A1-456F-BE6C-4EEBA81A6DC0}"/>
    <cellStyle name="40 % - Akzent3" xfId="10437" hidden="1" xr:uid="{FE07C472-5213-4139-BDBB-31214D1E00BB}"/>
    <cellStyle name="40 % - Akzent3" xfId="10453" hidden="1" xr:uid="{FE1B3961-8FBF-471C-8517-073CDDB5B65D}"/>
    <cellStyle name="40 % - Akzent3" xfId="10485" hidden="1" xr:uid="{34E3EB3A-3F7A-489A-B382-7C3C29CCC461}"/>
    <cellStyle name="40 % - Akzent3" xfId="10513" hidden="1" xr:uid="{6E9E4640-FA4D-4D4D-9F2C-7734BA084896}"/>
    <cellStyle name="40 % - Akzent3" xfId="10506" hidden="1" xr:uid="{F26366E9-C2A1-4914-AA62-5181FBA4F9FF}"/>
    <cellStyle name="40 % - Akzent3" xfId="10552" hidden="1" xr:uid="{01E26ABD-E4BA-419A-A7CF-1FDA746AE4C6}"/>
    <cellStyle name="40 % - Akzent3" xfId="10668" hidden="1" xr:uid="{8BDEF46F-229D-4607-AD4B-55DBED97CC79}"/>
    <cellStyle name="40 % - Akzent3" xfId="10768" hidden="1" xr:uid="{711C8E9E-9E46-42F5-88D3-9058685B7378}"/>
    <cellStyle name="40 % - Akzent3" xfId="10723" hidden="1" xr:uid="{8AEECCDB-B537-4997-A606-5CE223D000D4}"/>
    <cellStyle name="40 % - Akzent3" xfId="10710" hidden="1" xr:uid="{75DEC22C-8A4D-4A13-B6BE-CB09F8C59C8D}"/>
    <cellStyle name="40 % - Akzent3" xfId="10960" hidden="1" xr:uid="{2760001D-D1AA-488D-B405-1C85743A0BCE}"/>
    <cellStyle name="40 % - Akzent3" xfId="10976" hidden="1" xr:uid="{A4A4AAD0-6666-4E3E-BB54-A9D56C647C87}"/>
    <cellStyle name="40 % - Akzent3" xfId="11008" hidden="1" xr:uid="{B8C741BB-35F7-473D-A8D9-7361E3E76451}"/>
    <cellStyle name="40 % - Akzent3" xfId="11036" hidden="1" xr:uid="{3A6281F2-8434-4C27-8338-E650B75B64A6}"/>
    <cellStyle name="40 % - Akzent3" xfId="11029" hidden="1" xr:uid="{F9FBD60B-24C1-4C92-8776-D47830D00D83}"/>
    <cellStyle name="40 % - Akzent3" xfId="11120" hidden="1" xr:uid="{35A647F8-301C-4C56-ABA2-1A8F5ABD814A}"/>
    <cellStyle name="40 % - Akzent3" xfId="11494" hidden="1" xr:uid="{ED93C3E5-0937-4874-95AB-7E47A44DDFEC}"/>
    <cellStyle name="40 % - Akzent3" xfId="11662" hidden="1" xr:uid="{3DA5EC42-FE71-4E97-98AB-A77C24EFD13A}"/>
    <cellStyle name="40 % - Akzent3" xfId="11588" hidden="1" xr:uid="{CE7E7F4C-7547-4098-8D15-11C1F9728671}"/>
    <cellStyle name="40 % - Akzent3" xfId="11566" hidden="1" xr:uid="{F1203F87-EC04-4249-A236-276D6DFC8EEE}"/>
    <cellStyle name="40 % - Akzent3" xfId="12583" hidden="1" xr:uid="{A1A1B95D-C3ED-4685-AD86-7CFDBED5ACC9}"/>
    <cellStyle name="40 % - Akzent3" xfId="12599" hidden="1" xr:uid="{0E3166C5-AF0E-4A1C-8ABE-4A66E3541B79}"/>
    <cellStyle name="40 % - Akzent3" xfId="12631" hidden="1" xr:uid="{3CA8B93E-98F6-41F0-BB05-238D99F5767D}"/>
    <cellStyle name="40 % - Akzent3" xfId="12660" hidden="1" xr:uid="{1A9F3784-FD5F-4294-AF3B-C6A70164289E}"/>
    <cellStyle name="40 % - Akzent3" xfId="12653" hidden="1" xr:uid="{22A2FB92-60AC-4D22-B772-543B861F9467}"/>
    <cellStyle name="40 % - Akzent3" xfId="11368" hidden="1" xr:uid="{85C1530C-7414-41CA-8CF1-E5AE2DB1518F}"/>
    <cellStyle name="40 % - Akzent3" xfId="11880" hidden="1" xr:uid="{2BD7E102-0683-4014-8626-D0605B46264D}"/>
    <cellStyle name="40 % - Akzent3" xfId="11837" hidden="1" xr:uid="{321640A0-CC07-46CD-8052-B4D01A0BE465}"/>
    <cellStyle name="40 % - Akzent3" xfId="12336" hidden="1" xr:uid="{335B243C-986C-4C09-992D-E9CBEAB4A07E}"/>
    <cellStyle name="40 % - Akzent3" xfId="12357" hidden="1" xr:uid="{00DF1EA8-D017-4116-9295-A17AF5579BE3}"/>
    <cellStyle name="40 % - Akzent3" xfId="12785" hidden="1" xr:uid="{ADD72436-3A88-49C4-8D18-B98BFF67F9BC}"/>
    <cellStyle name="40 % - Akzent3" xfId="12801" hidden="1" xr:uid="{AEF17A97-2DF5-4B95-9322-98CF95EAB2D8}"/>
    <cellStyle name="40 % - Akzent3" xfId="12833" hidden="1" xr:uid="{D346B038-F31B-4C38-A6CD-FCE0B1B95010}"/>
    <cellStyle name="40 % - Akzent3" xfId="12867" hidden="1" xr:uid="{2B1C56F2-5407-4D03-A2FF-50118AA5BBAC}"/>
    <cellStyle name="40 % - Akzent3" xfId="12860" hidden="1" xr:uid="{01D5B6D6-2129-4624-8500-301D98D06069}"/>
    <cellStyle name="40 % - Akzent3" xfId="11857" hidden="1" xr:uid="{F380DAF1-BC29-425A-B50D-D7BB7C46B327}"/>
    <cellStyle name="40 % - Akzent3" xfId="11986" hidden="1" xr:uid="{C50837E2-6194-47CA-8356-171D88931DD3}"/>
    <cellStyle name="40 % - Akzent3" xfId="12197" hidden="1" xr:uid="{7F44831C-FDA7-45C6-A841-C4AFF66480C2}"/>
    <cellStyle name="40 % - Akzent3" xfId="12005" hidden="1" xr:uid="{3C7BCA5B-E958-49A4-8512-CE81791544BB}"/>
    <cellStyle name="40 % - Akzent3" xfId="12001" hidden="1" xr:uid="{1C3DCC74-68CA-4AA7-9A94-22DC2DB25091}"/>
    <cellStyle name="40 % - Akzent3" xfId="12963" hidden="1" xr:uid="{1E394BF9-2246-4E49-B8A3-D6C3E7EE5F19}"/>
    <cellStyle name="40 % - Akzent3" xfId="12979" hidden="1" xr:uid="{BF1CF2F1-B31B-4A23-9927-CD4182464F75}"/>
    <cellStyle name="40 % - Akzent3" xfId="13011" hidden="1" xr:uid="{40ED3EE8-99B3-41DC-BD36-69E920F325F1}"/>
    <cellStyle name="40 % - Akzent3" xfId="13043" hidden="1" xr:uid="{CA20457F-CDD1-4E53-84F3-958B11AD6EF5}"/>
    <cellStyle name="40 % - Akzent3" xfId="13036" hidden="1" xr:uid="{4F1A7D2C-4719-4704-8DCC-D0CFC8156D61}"/>
    <cellStyle name="40 % - Akzent3" xfId="11200" hidden="1" xr:uid="{AD5D7BC3-62E0-4963-BBD5-C16D29DBE3D0}"/>
    <cellStyle name="40 % - Akzent3" xfId="11359" hidden="1" xr:uid="{776D6475-14FC-43F7-B72C-1BD25843DDBD}"/>
    <cellStyle name="40 % - Akzent3" xfId="11420" hidden="1" xr:uid="{863F854C-4840-40C8-8770-7ADFC54E6C3A}"/>
    <cellStyle name="40 % - Akzent3" xfId="11807" hidden="1" xr:uid="{F12F3278-EF61-47EF-9135-A686A03D6435}"/>
    <cellStyle name="40 % - Akzent3" xfId="11905" hidden="1" xr:uid="{6DDAEB01-B670-4548-8179-513DC9DB0ED5}"/>
    <cellStyle name="40 % - Akzent3" xfId="13097" hidden="1" xr:uid="{ED3F1951-0A79-44E3-A475-7CB93A810AE3}"/>
    <cellStyle name="40 % - Akzent3" xfId="13113" hidden="1" xr:uid="{EB46F7D4-4336-4765-B5BB-7FFE75B30CFA}"/>
    <cellStyle name="40 % - Akzent3" xfId="13145" hidden="1" xr:uid="{2EEE45EF-2316-4A9B-A915-4E1D07F2FFDE}"/>
    <cellStyle name="40 % - Akzent3" xfId="13176" hidden="1" xr:uid="{A1A21998-BFF0-48C7-83BF-2497B859D64B}"/>
    <cellStyle name="40 % - Akzent3" xfId="13169" hidden="1" xr:uid="{B8FEC488-7903-4C88-880E-4046EA77A428}"/>
    <cellStyle name="40 % - Akzent3" xfId="11437" hidden="1" xr:uid="{E91D1636-5FB2-4EC2-B763-D79E8E876135}"/>
    <cellStyle name="40 % - Akzent3" xfId="12569" hidden="1" xr:uid="{943DB5B5-CC91-4002-8F93-EE1CFB6DA89C}"/>
    <cellStyle name="40 % - Akzent3" xfId="11898" hidden="1" xr:uid="{A73B38B8-E869-477E-8E4E-66EC99586CA8}"/>
    <cellStyle name="40 % - Akzent3" xfId="12528" hidden="1" xr:uid="{7FEEF36C-8546-42B8-9529-76F397D0AB09}"/>
    <cellStyle name="40 % - Akzent3" xfId="12188" hidden="1" xr:uid="{33645669-DCA2-4D71-BF98-4680DA414339}"/>
    <cellStyle name="40 % - Akzent3" xfId="13222" hidden="1" xr:uid="{459E257F-890F-4138-955F-17D70135A25A}"/>
    <cellStyle name="40 % - Akzent3" xfId="13238" hidden="1" xr:uid="{F609EA7E-ADE9-4994-A069-542A9236E181}"/>
    <cellStyle name="40 % - Akzent3" xfId="13270" hidden="1" xr:uid="{B1B3DE86-16D0-45FB-A607-487EFE0E332A}"/>
    <cellStyle name="40 % - Akzent3" xfId="13302" hidden="1" xr:uid="{3A1B668B-D933-4A97-8213-E619AC892311}"/>
    <cellStyle name="40 % - Akzent3" xfId="13295" hidden="1" xr:uid="{E9CC43C1-A6B7-466D-BA8E-A5FC44B7A8FD}"/>
    <cellStyle name="40 % - Akzent3" xfId="11521" hidden="1" xr:uid="{538157EC-4934-4F89-B60E-2E0943586599}"/>
    <cellStyle name="40 % - Akzent3" xfId="12771" hidden="1" xr:uid="{6C74906D-89D6-4670-A59B-51742947F05C}"/>
    <cellStyle name="40 % - Akzent3" xfId="11970" hidden="1" xr:uid="{D0EC6C1B-78C7-448B-B017-95BCB230828B}"/>
    <cellStyle name="40 % - Akzent3" xfId="12735" hidden="1" xr:uid="{30FAF846-278C-498D-96AF-B2E9628D9B4D}"/>
    <cellStyle name="40 % - Akzent3" xfId="11524" hidden="1" xr:uid="{6EE92A71-5DCE-44C8-AF63-F0E0CEB7577D}"/>
    <cellStyle name="40 % - Akzent3" xfId="13347" hidden="1" xr:uid="{E8BD88AD-BE9C-4CB9-BE97-A4A1737A9E8A}"/>
    <cellStyle name="40 % - Akzent3" xfId="13363" hidden="1" xr:uid="{E5621ADF-C540-46C3-A65F-997D93256C74}"/>
    <cellStyle name="40 % - Akzent3" xfId="13395" hidden="1" xr:uid="{DD0C7EED-8EAA-4520-9157-7642521D2D74}"/>
    <cellStyle name="40 % - Akzent3" xfId="13433" hidden="1" xr:uid="{1719BEF4-3B59-4BDB-B9A0-CCD1E35D96C4}"/>
    <cellStyle name="40 % - Akzent3" xfId="13426" hidden="1" xr:uid="{36C22D51-13DE-487F-905F-8F7CD797B30F}"/>
    <cellStyle name="40 % - Akzent3" xfId="13560" hidden="1" xr:uid="{2AD12CCA-6113-4177-A1BF-A503648EEE73}"/>
    <cellStyle name="40 % - Akzent3" xfId="13780" hidden="1" xr:uid="{E6CA8518-CC7B-42FD-A9ED-18A3C2D3CF4C}"/>
    <cellStyle name="40 % - Akzent3" xfId="13851" hidden="1" xr:uid="{4000FDD1-285C-4E47-80DD-0D423BCC7A15}"/>
    <cellStyle name="40 % - Akzent3" xfId="13821" hidden="1" xr:uid="{3D6AFD6E-6C46-4F69-B0A7-BD3D5FC857C4}"/>
    <cellStyle name="40 % - Akzent3" xfId="13812" hidden="1" xr:uid="{202C9116-56E2-4AD8-8BEC-DE548BB266D0}"/>
    <cellStyle name="40 % - Akzent3" xfId="14805" hidden="1" xr:uid="{BA82E087-7D93-4DEB-880C-695DE7FB8551}"/>
    <cellStyle name="40 % - Akzent3" xfId="14821" hidden="1" xr:uid="{6C381B25-D02B-471D-9726-AF8315BE6B9D}"/>
    <cellStyle name="40 % - Akzent3" xfId="14853" hidden="1" xr:uid="{6A378A2F-8F6C-43C5-8644-60C0C11082F9}"/>
    <cellStyle name="40 % - Akzent3" xfId="14882" hidden="1" xr:uid="{CD03CA41-55ED-42AE-9913-2DF25171910D}"/>
    <cellStyle name="40 % - Akzent3" xfId="14875" hidden="1" xr:uid="{5B09CB6B-F27E-4212-97D5-1ABD74857E63}"/>
    <cellStyle name="40 % - Akzent3" xfId="14922" hidden="1" xr:uid="{039A6118-178F-4A8D-AE8E-6F7D60AF130F}"/>
    <cellStyle name="40 % - Akzent3" xfId="14947" hidden="1" xr:uid="{46C58827-A446-4B7E-ABF2-B96A1F8E4E8E}"/>
    <cellStyle name="40 % - Akzent3" xfId="14999" hidden="1" xr:uid="{FF4DC3F7-22E1-4262-8093-0D0C91DFD8D6}"/>
    <cellStyle name="40 % - Akzent3" xfId="14976" hidden="1" xr:uid="{879C9EBF-71DB-4B53-83C1-8121BDFA471C}"/>
    <cellStyle name="40 % - Akzent3" xfId="14973" hidden="1" xr:uid="{AA722AA3-01DD-43C5-917D-30756F314D21}"/>
    <cellStyle name="40 % - Akzent3" xfId="15038" hidden="1" xr:uid="{57CE2740-23CD-40B2-B00A-4CA5BBEE89BB}"/>
    <cellStyle name="40 % - Akzent3" xfId="15054" hidden="1" xr:uid="{B1192BA5-098E-421C-A87F-CE8E867372DE}"/>
    <cellStyle name="40 % - Akzent3" xfId="15086" hidden="1" xr:uid="{12A4060B-9407-4604-8A8F-0842BA145543}"/>
    <cellStyle name="40 % - Akzent3" xfId="15114" hidden="1" xr:uid="{B466F793-BF8A-4FDD-AD23-966D2876FB5A}"/>
    <cellStyle name="40 % - Akzent3" xfId="15107" hidden="1" xr:uid="{8D26FF91-8AEE-4CD6-A915-826C5ED29F9D}"/>
    <cellStyle name="40 % - Akzent3" xfId="15197" hidden="1" xr:uid="{D1443313-E472-4A87-A9E3-CA4D9A8C477C}"/>
    <cellStyle name="40 % - Akzent3" xfId="15770" hidden="1" xr:uid="{12542ABB-C13E-4153-B231-FA8E832B39B8}"/>
    <cellStyle name="40 % - Akzent3" xfId="15959" hidden="1" xr:uid="{12F21521-6F92-4480-813E-3848ADEB8785}"/>
    <cellStyle name="40 % - Akzent3" xfId="15882" hidden="1" xr:uid="{C0F6A0D0-9ACD-4898-881E-09807F4BF18D}"/>
    <cellStyle name="40 % - Akzent3" xfId="15859" hidden="1" xr:uid="{C064520F-16FA-4B9F-8A2E-37848FABC2BE}"/>
    <cellStyle name="40 % - Akzent3" xfId="17286" hidden="1" xr:uid="{702E2390-0869-42F4-ACCF-A3C92AC41978}"/>
    <cellStyle name="40 % - Akzent3" xfId="17302" hidden="1" xr:uid="{9E7B9AD5-4B39-4223-861C-7EADE39DB980}"/>
    <cellStyle name="40 % - Akzent3" xfId="17334" hidden="1" xr:uid="{1DDCF3B6-FB27-471A-ADDD-04FC742CF68E}"/>
    <cellStyle name="40 % - Akzent3" xfId="17365" hidden="1" xr:uid="{ACD8E876-28AA-4E40-9BAC-BDF40F09F8D0}"/>
    <cellStyle name="40 % - Akzent3" xfId="17358" hidden="1" xr:uid="{ED598E53-0392-459D-80B6-659449543002}"/>
    <cellStyle name="40 % - Akzent3" xfId="15801" hidden="1" xr:uid="{89B3D602-9A8F-414E-9886-DD0B5096F4F2}"/>
    <cellStyle name="40 % - Akzent3" xfId="17023" hidden="1" xr:uid="{101CD6AF-F4EC-40FE-9C54-15863DDE889E}"/>
    <cellStyle name="40 % - Akzent3" xfId="16797" hidden="1" xr:uid="{DA362326-2041-4D7F-A649-BBACAAA7B0B8}"/>
    <cellStyle name="40 % - Akzent3" xfId="16898" hidden="1" xr:uid="{C96EFF71-810F-4085-B8DF-E96AF0115694}"/>
    <cellStyle name="40 % - Akzent3" xfId="16934" hidden="1" xr:uid="{88D13E2F-EEE1-4ABF-9F70-A08BBAFB3D18}"/>
    <cellStyle name="40 % - Akzent3" xfId="17442" hidden="1" xr:uid="{D97C1184-4B48-4193-8098-FB3FC354B6C8}"/>
    <cellStyle name="40 % - Akzent3" xfId="17458" hidden="1" xr:uid="{FD63BE0A-5653-41DB-94FB-2921F0C8FE8B}"/>
    <cellStyle name="40 % - Akzent3" xfId="17490" hidden="1" xr:uid="{365C04FD-08DC-4BE1-9474-BC1986F1E1DE}"/>
    <cellStyle name="40 % - Akzent3" xfId="17528" hidden="1" xr:uid="{57FF5D81-C7E2-4B18-B523-9BFC9CCFD8BA}"/>
    <cellStyle name="40 % - Akzent3" xfId="17521" hidden="1" xr:uid="{F2D2E296-8562-47AE-BF9D-2D7CFD086C7C}"/>
    <cellStyle name="40 % - Akzent3" xfId="15539" hidden="1" xr:uid="{A69E5054-C2FE-4FF9-A2A9-FB68A20BB2EC}"/>
    <cellStyle name="40 % - Akzent3" xfId="16502" hidden="1" xr:uid="{A48BE229-9697-4C80-BBFD-7AAAB75DC976}"/>
    <cellStyle name="40 % - Akzent3" xfId="15452" hidden="1" xr:uid="{C92E634F-07F5-4805-BF3A-022CF107617A}"/>
    <cellStyle name="40 % - Akzent3" xfId="15310" hidden="1" xr:uid="{2C08F9E4-700A-4201-AB01-9F71BD53BADA}"/>
    <cellStyle name="40 % - Akzent3" xfId="16089" hidden="1" xr:uid="{3ACB3DA1-8B06-4671-9DD8-5BBA5A89517D}"/>
    <cellStyle name="40 % - Akzent3" xfId="17586" hidden="1" xr:uid="{2AF14ACB-9AB9-469D-BB7F-0666FA2C0343}"/>
    <cellStyle name="40 % - Akzent3" xfId="17602" hidden="1" xr:uid="{B01B823D-1719-4296-A4A6-99866E1836F8}"/>
    <cellStyle name="40 % - Akzent3" xfId="17634" hidden="1" xr:uid="{1271ED27-4977-417D-81CD-D28F82401ACF}"/>
    <cellStyle name="40 % - Akzent3" xfId="17672" hidden="1" xr:uid="{02FAA65D-67AB-4916-ACF1-ACE6E956E7DC}"/>
    <cellStyle name="40 % - Akzent3" xfId="17665" hidden="1" xr:uid="{AD9FDCFF-7F4E-4DCB-8A7A-620EA8E1199D}"/>
    <cellStyle name="40 % - Akzent3" xfId="14787" hidden="1" xr:uid="{784C2340-96FC-400B-9E69-43DAC56BAF17}"/>
    <cellStyle name="40 % - Akzent3" xfId="14033" hidden="1" xr:uid="{02AD8807-2C2E-4EE8-BF90-59041AECF772}"/>
    <cellStyle name="40 % - Akzent3" xfId="14342" hidden="1" xr:uid="{45EB36D9-E306-4262-AE66-9F000D541F9B}"/>
    <cellStyle name="40 % - Akzent3" xfId="14440" hidden="1" xr:uid="{D9A88C52-BCF7-40C4-9235-CA0A61429B5F}"/>
    <cellStyle name="40 % - Akzent3" xfId="14470" hidden="1" xr:uid="{A7511989-CE56-4703-968E-57C8C8675381}"/>
    <cellStyle name="40 % - Akzent3" xfId="17726" hidden="1" xr:uid="{D825A76A-D3EC-4C45-B783-E4F9EE29372B}"/>
    <cellStyle name="40 % - Akzent3" xfId="17742" hidden="1" xr:uid="{DDD52413-8957-4D04-9D98-809361DDF6FF}"/>
    <cellStyle name="40 % - Akzent3" xfId="17774" hidden="1" xr:uid="{C95D4F70-FE61-4CE2-A8DB-1663590438EB}"/>
    <cellStyle name="40 % - Akzent3" xfId="17812" hidden="1" xr:uid="{D3730808-F20D-47FA-A8ED-6F38A10804BA}"/>
    <cellStyle name="40 % - Akzent3" xfId="17805" hidden="1" xr:uid="{DDF32475-21E4-4314-BFDE-431EA714DA6A}"/>
    <cellStyle name="40 % - Akzent3" xfId="17862" hidden="1" xr:uid="{2F209CC7-E619-4FE5-8EAD-E7B81C5CCB92}"/>
    <cellStyle name="40 % - Akzent3" xfId="18381" hidden="1" xr:uid="{B18E4AEE-F036-4D6D-B734-507407153D54}"/>
    <cellStyle name="40 % - Akzent3" xfId="18705" hidden="1" xr:uid="{4211641A-99D1-4CD5-8F27-EA7B46DF1E24}"/>
    <cellStyle name="40 % - Akzent3" xfId="18570" hidden="1" xr:uid="{F1723C5E-4FA8-45C8-A5D2-CC10D18E9DB0}"/>
    <cellStyle name="40 % - Akzent3" xfId="18523" hidden="1" xr:uid="{BC3F4AC8-F701-47AC-8E43-9202B16F35BE}"/>
    <cellStyle name="40 % - Akzent3" xfId="18986" hidden="1" xr:uid="{63B0B744-E0E7-457C-8A55-0569B9999969}"/>
    <cellStyle name="40 % - Akzent3" xfId="19002" hidden="1" xr:uid="{7A4325CD-4FD6-4CDF-ACD6-1D0B00B96E1E}"/>
    <cellStyle name="40 % - Akzent3" xfId="19034" hidden="1" xr:uid="{B9FBF014-E663-4DF5-ACBA-AF3874549CAA}"/>
    <cellStyle name="40 % - Akzent3" xfId="19072" hidden="1" xr:uid="{B9486140-D888-4671-977C-F7E640E34FB6}"/>
    <cellStyle name="40 % - Akzent3" xfId="19065" hidden="1" xr:uid="{B8064643-EA63-42E2-9945-A93FA73406DC}"/>
    <cellStyle name="40 % - Akzent3 2" xfId="556" xr:uid="{4668007D-FA3F-44A1-A0E9-79A8B5B68432}"/>
    <cellStyle name="40 % - Akzent3 3" xfId="425" xr:uid="{7A196823-6759-4834-9DDA-ED28A9C1EF32}"/>
    <cellStyle name="40 % - Akzent4" xfId="235" hidden="1" xr:uid="{9BDF115E-AA48-471D-96AF-4D0FF9800420}"/>
    <cellStyle name="40 % - Akzent4" xfId="1132" hidden="1" xr:uid="{4EC974F3-971F-4C3C-988D-7C9DD937D2C6}"/>
    <cellStyle name="40 % - Akzent4" xfId="1407" hidden="1" xr:uid="{E736C0E5-BE0C-4370-8ED1-CA4B43149E22}"/>
    <cellStyle name="40 % - Akzent4" xfId="1395" hidden="1" xr:uid="{42C0435A-922F-4299-A23B-6128E7784C05}"/>
    <cellStyle name="40 % - Akzent4" xfId="1517" hidden="1" xr:uid="{B485B150-2676-40AC-929E-C77EE306408C}"/>
    <cellStyle name="40 % - Akzent4" xfId="3357" hidden="1" xr:uid="{4F22D15A-569D-4F04-AD22-2B46DA9ED371}"/>
    <cellStyle name="40 % - Akzent4" xfId="3386" hidden="1" xr:uid="{1E2CD9BA-5D6B-4454-9857-1A20A0EC9701}"/>
    <cellStyle name="40 % - Akzent4" xfId="3405" hidden="1" xr:uid="{8F1C39ED-2DBB-4029-B648-9183B7C17056}"/>
    <cellStyle name="40 % - Akzent4" xfId="3444" hidden="1" xr:uid="{E66D7BA2-FF3F-4AE7-BE87-B7A6A78E8F18}"/>
    <cellStyle name="40 % - Akzent4" xfId="3468" hidden="1" xr:uid="{C423CF70-B354-493E-A5CE-1A9C0286590A}"/>
    <cellStyle name="40 % - Akzent4" xfId="3487" hidden="1" xr:uid="{C85383DB-1077-4320-862C-D9497B8C27B6}"/>
    <cellStyle name="40 % - Akzent4" xfId="3512" hidden="1" xr:uid="{625E21A1-5282-4646-9491-91E19ACC0DCD}"/>
    <cellStyle name="40 % - Akzent4" xfId="3551" hidden="1" xr:uid="{53C920FA-770C-4F49-9190-737CD32B6DD1}"/>
    <cellStyle name="40 % - Akzent4" xfId="3549" hidden="1" xr:uid="{B4C69E72-9363-4BB5-8EBB-764C060739A6}"/>
    <cellStyle name="40 % - Akzent4" xfId="3575" hidden="1" xr:uid="{EBBFDD1C-6824-4C0A-A89A-F15AE4AB1913}"/>
    <cellStyle name="40 % - Akzent4" xfId="3603" hidden="1" xr:uid="{385474B4-B6C4-4DCF-9691-2BA68A048403}"/>
    <cellStyle name="40 % - Akzent4" xfId="3632" hidden="1" xr:uid="{D24F6BF7-17BC-40E2-B2A6-3470A1864060}"/>
    <cellStyle name="40 % - Akzent4" xfId="3651" hidden="1" xr:uid="{40B28B36-D694-4DEB-9A89-26A84A9A8175}"/>
    <cellStyle name="40 % - Akzent4" xfId="3680" hidden="1" xr:uid="{7B06BB74-57A5-4DDE-9C46-6C87AB91CEF5}"/>
    <cellStyle name="40 % - Akzent4" xfId="3700" hidden="1" xr:uid="{BBF9278C-EEB2-498D-94A6-F7442345BA72}"/>
    <cellStyle name="40 % - Akzent4" xfId="3768" hidden="1" xr:uid="{D003F3B6-A594-4F65-8268-B94B5B12096E}"/>
    <cellStyle name="40 % - Akzent4" xfId="4341" hidden="1" xr:uid="{35E1BE1F-B3BC-4D7B-9740-746871077EE2}"/>
    <cellStyle name="40 % - Akzent4" xfId="4499" hidden="1" xr:uid="{B36835D8-ED92-4C62-98B1-3A91504503B6}"/>
    <cellStyle name="40 % - Akzent4" xfId="4493" hidden="1" xr:uid="{D9AFEB5E-58FE-4D60-B1F1-CE6DD1D46DFC}"/>
    <cellStyle name="40 % - Akzent4" xfId="4568" hidden="1" xr:uid="{1DCAEAB5-30B4-4036-A734-855FDA34922C}"/>
    <cellStyle name="40 % - Akzent4" xfId="5857" hidden="1" xr:uid="{56D0E83F-0CAC-4E3A-B6DA-CB0754DBE9BD}"/>
    <cellStyle name="40 % - Akzent4" xfId="5886" hidden="1" xr:uid="{E6F0E193-D525-4AAE-8781-049B0845E32E}"/>
    <cellStyle name="40 % - Akzent4" xfId="5905" hidden="1" xr:uid="{082F7A3B-E9D7-4435-A363-25C0FF25F379}"/>
    <cellStyle name="40 % - Akzent4" xfId="5937" hidden="1" xr:uid="{36B96D7C-8D8A-42FE-929C-BDFC50FA2E13}"/>
    <cellStyle name="40 % - Akzent4" xfId="5958" hidden="1" xr:uid="{7CF9126C-16EB-46A3-8530-A7144C803790}"/>
    <cellStyle name="40 % - Akzent4" xfId="4137" hidden="1" xr:uid="{32F5D65D-FE14-48BA-BC0E-7BFC5E2E78AB}"/>
    <cellStyle name="40 % - Akzent4" xfId="5588" hidden="1" xr:uid="{D8801C04-83DD-41E8-9654-EA0245744423}"/>
    <cellStyle name="40 % - Akzent4" xfId="3722" hidden="1" xr:uid="{CFC53E3D-2D18-4765-B349-4401956B2F7E}"/>
    <cellStyle name="40 % - Akzent4" xfId="5406" hidden="1" xr:uid="{92CADC24-F088-439F-A37A-76A76F43684B}"/>
    <cellStyle name="40 % - Akzent4" xfId="5322" hidden="1" xr:uid="{897DED79-D6BF-4ABF-B068-66902CD8077C}"/>
    <cellStyle name="40 % - Akzent4" xfId="6013" hidden="1" xr:uid="{B20B0EB2-1881-4AE5-B57A-9FC0EDCD78DB}"/>
    <cellStyle name="40 % - Akzent4" xfId="6042" hidden="1" xr:uid="{F5CF870A-FF6E-41A4-853A-212EBEA7FDE0}"/>
    <cellStyle name="40 % - Akzent4" xfId="6061" hidden="1" xr:uid="{D892F10C-87F5-45B7-8D9F-2D5B0FE74D84}"/>
    <cellStyle name="40 % - Akzent4" xfId="6100" hidden="1" xr:uid="{A4DE6DC5-F0CA-47B8-81C9-01C4389B360D}"/>
    <cellStyle name="40 % - Akzent4" xfId="6124" hidden="1" xr:uid="{89341811-B5C8-4A06-9323-3268F867B230}"/>
    <cellStyle name="40 % - Akzent4" xfId="4599" hidden="1" xr:uid="{33CAA090-ACA9-4564-AE66-E4FA0D892BB4}"/>
    <cellStyle name="40 % - Akzent4" xfId="4703" hidden="1" xr:uid="{9FE6C689-A6B8-485C-8DA8-32D7D4786025}"/>
    <cellStyle name="40 % - Akzent4" xfId="3974" hidden="1" xr:uid="{9204FC75-373A-4CB5-A776-C45304CDB536}"/>
    <cellStyle name="40 % - Akzent4" xfId="3984" hidden="1" xr:uid="{81E2C80D-A684-4DC3-8E1C-3712944D5B07}"/>
    <cellStyle name="40 % - Akzent4" xfId="4150" hidden="1" xr:uid="{89965866-E783-4C24-8958-53D98435C943}"/>
    <cellStyle name="40 % - Akzent4" xfId="6157" hidden="1" xr:uid="{126DDF5D-3789-4797-87F0-EE337F08DFC8}"/>
    <cellStyle name="40 % - Akzent4" xfId="6186" hidden="1" xr:uid="{457797FC-AF37-44D6-B67A-E7C599363B92}"/>
    <cellStyle name="40 % - Akzent4" xfId="6205" hidden="1" xr:uid="{6468739D-2C55-4D92-BF4A-66055D57DBF3}"/>
    <cellStyle name="40 % - Akzent4" xfId="6244" hidden="1" xr:uid="{C51958D1-6686-4D85-A9DB-1B04B5D1F97E}"/>
    <cellStyle name="40 % - Akzent4" xfId="6268" hidden="1" xr:uid="{7F5AD2B0-A3CB-4FAD-806A-EAF6A445BEF3}"/>
    <cellStyle name="40 % - Akzent4" xfId="6357" hidden="1" xr:uid="{8806A9FF-9672-494D-9970-794D9CA80C88}"/>
    <cellStyle name="40 % - Akzent4" xfId="6744" hidden="1" xr:uid="{23B0A10C-37FB-44C1-8F24-5DCF1956EF5A}"/>
    <cellStyle name="40 % - Akzent4" xfId="6960" hidden="1" xr:uid="{967A297D-F0C4-4F49-985B-719766C5D7E9}"/>
    <cellStyle name="40 % - Akzent4" xfId="6949" hidden="1" xr:uid="{56447ADC-5602-486B-A3AA-BCA095320CDB}"/>
    <cellStyle name="40 % - Akzent4" xfId="7046" hidden="1" xr:uid="{1BF675F0-3CC7-4DCF-8AF9-DA4F1F4DBE25}"/>
    <cellStyle name="40 % - Akzent4" xfId="7403" hidden="1" xr:uid="{A33914C5-8DE2-4738-87FD-0EFB0E16792C}"/>
    <cellStyle name="40 % - Akzent4" xfId="7432" hidden="1" xr:uid="{0A733EAA-8065-4D2B-8162-2CD5F2F207B2}"/>
    <cellStyle name="40 % - Akzent4" xfId="7451" hidden="1" xr:uid="{00DEAD9D-5B50-44F6-A46B-3561BD8A4210}"/>
    <cellStyle name="40 % - Akzent4" xfId="7490" hidden="1" xr:uid="{E3B0139F-589F-42B8-B984-C0C3995387EE}"/>
    <cellStyle name="40 % - Akzent4" xfId="7514" hidden="1" xr:uid="{81B62F17-617E-482D-8264-7CA73FA295A0}"/>
    <cellStyle name="40 % - Akzent4" xfId="7533" hidden="1" xr:uid="{433A8D80-6E14-43FA-A2CE-2E4F5C54C51A}"/>
    <cellStyle name="40 % - Akzent4" xfId="7558" hidden="1" xr:uid="{8E039927-9D55-4603-B7C4-00D38E0EE6EB}"/>
    <cellStyle name="40 % - Akzent4" xfId="7597" hidden="1" xr:uid="{0B114E8F-3EF9-49DC-B851-739437D85A9B}"/>
    <cellStyle name="40 % - Akzent4" xfId="7595" hidden="1" xr:uid="{B67AB585-5338-4502-A781-45EF07C17766}"/>
    <cellStyle name="40 % - Akzent4" xfId="7621" hidden="1" xr:uid="{94A43847-F3FD-4A3E-ADCB-B1A9E53459B2}"/>
    <cellStyle name="40 % - Akzent4" xfId="7649" hidden="1" xr:uid="{6FA69355-A966-446E-9594-F0089950ECE5}"/>
    <cellStyle name="40 % - Akzent4" xfId="7678" hidden="1" xr:uid="{5F9D22EB-CD9A-4E87-9054-B5760DB68912}"/>
    <cellStyle name="40 % - Akzent4" xfId="7697" hidden="1" xr:uid="{7FBE8719-1E89-47E8-8FEE-4037B6906A6F}"/>
    <cellStyle name="40 % - Akzent4" xfId="7726" hidden="1" xr:uid="{F281E623-F2DE-4FC9-8A91-2BD304C13409}"/>
    <cellStyle name="40 % - Akzent4" xfId="7746" hidden="1" xr:uid="{FCC023E3-85F3-4894-997F-2130E4BD614A}"/>
    <cellStyle name="40 % - Akzent4" xfId="7360" hidden="1" xr:uid="{565C5702-2147-4128-BF92-D94018BA88C2}"/>
    <cellStyle name="40 % - Akzent4" xfId="7334" hidden="1" xr:uid="{E064670A-ADF3-43D5-891C-AA00930AD5EE}"/>
    <cellStyle name="40 % - Akzent4" xfId="6274" hidden="1" xr:uid="{03746FA9-04B8-4A90-A364-0D0BC7389D4F}"/>
    <cellStyle name="40 % - Akzent4" xfId="7134" hidden="1" xr:uid="{10AD947E-D8FE-4658-AFEE-59C781DB3592}"/>
    <cellStyle name="40 % - Akzent4" xfId="6272" hidden="1" xr:uid="{84594F22-4DA0-4A1A-84D4-A3405FF4196A}"/>
    <cellStyle name="40 % - Akzent4" xfId="7773" hidden="1" xr:uid="{09AF6607-B024-460A-BEF6-E85683B6967A}"/>
    <cellStyle name="40 % - Akzent4" xfId="7802" hidden="1" xr:uid="{76463C2F-0615-4749-B843-7F941C52EBD1}"/>
    <cellStyle name="40 % - Akzent4" xfId="7821" hidden="1" xr:uid="{52675C5C-4DC3-4D23-AA60-C7BECC8C9AD9}"/>
    <cellStyle name="40 % - Akzent4" xfId="7850" hidden="1" xr:uid="{E37DC95B-553D-438F-9922-0C83AD6E6D27}"/>
    <cellStyle name="40 % - Akzent4" xfId="7870" hidden="1" xr:uid="{2A1AAAF4-0366-4BE6-BC90-51DBBA586DD7}"/>
    <cellStyle name="40 % - Akzent4" xfId="7887" hidden="1" xr:uid="{58920F2B-5984-4625-A2A6-CD1B4917219F}"/>
    <cellStyle name="40 % - Akzent4" xfId="7912" hidden="1" xr:uid="{6BF8380E-05E2-41B1-A5A7-12720E03C77A}"/>
    <cellStyle name="40 % - Akzent4" xfId="7951" hidden="1" xr:uid="{FD8EEE69-0A90-41FE-A61D-B03F7BEC448D}"/>
    <cellStyle name="40 % - Akzent4" xfId="7949" hidden="1" xr:uid="{9B7FA61A-7BEA-4195-9A0D-1A88E673D799}"/>
    <cellStyle name="40 % - Akzent4" xfId="7975" hidden="1" xr:uid="{94098AEE-B743-4768-BD81-448D7C6B0079}"/>
    <cellStyle name="40 % - Akzent4" xfId="8003" hidden="1" xr:uid="{8A021B14-CAA0-4397-B494-5DD98879507C}"/>
    <cellStyle name="40 % - Akzent4" xfId="8032" hidden="1" xr:uid="{230742A1-EEB9-45DD-926D-6FC896457D2A}"/>
    <cellStyle name="40 % - Akzent4" xfId="8051" hidden="1" xr:uid="{D2B6DBA9-103B-434C-95C8-EFB16FC794B7}"/>
    <cellStyle name="40 % - Akzent4" xfId="8080" hidden="1" xr:uid="{135AD949-216B-4A3F-986C-E17DF1DA541E}"/>
    <cellStyle name="40 % - Akzent4" xfId="8100" hidden="1" xr:uid="{806D104A-7EE0-4FE9-B35D-D5EA9D292340}"/>
    <cellStyle name="40 % - Akzent4" xfId="8138" hidden="1" xr:uid="{4F21E24B-4D40-4D0F-B696-180DB59F64BF}"/>
    <cellStyle name="40 % - Akzent4" xfId="8714" hidden="1" xr:uid="{DEFDEA66-186D-43FD-84BC-EEF39A02410F}"/>
    <cellStyle name="40 % - Akzent4" xfId="8989" hidden="1" xr:uid="{B625D247-4732-4EFE-A905-24931DFAFAC1}"/>
    <cellStyle name="40 % - Akzent4" xfId="8977" hidden="1" xr:uid="{53373687-306C-4471-81ED-6B94AD7C9B07}"/>
    <cellStyle name="40 % - Akzent4" xfId="9099" hidden="1" xr:uid="{045D6DD5-D741-413B-9BF2-786FE5AF08A3}"/>
    <cellStyle name="40 % - Akzent4" xfId="10103" hidden="1" xr:uid="{1464DE9E-A387-40DE-850C-A6C3BC49EE06}"/>
    <cellStyle name="40 % - Akzent4" xfId="10132" hidden="1" xr:uid="{C82CC47C-9DA3-4FB7-A60E-FD65326C9161}"/>
    <cellStyle name="40 % - Akzent4" xfId="10151" hidden="1" xr:uid="{D1785B55-626B-4446-93B3-9AFB24DA0723}"/>
    <cellStyle name="40 % - Akzent4" xfId="10190" hidden="1" xr:uid="{668BC33A-5695-4B96-BDAE-5E20C1A6686E}"/>
    <cellStyle name="40 % - Akzent4" xfId="10214" hidden="1" xr:uid="{D02E1227-9DA1-402D-935F-FE7B8DC42F3D}"/>
    <cellStyle name="40 % - Akzent4" xfId="9389" hidden="1" xr:uid="{51EC2D9F-78E8-4AB6-A54E-800980883E25}"/>
    <cellStyle name="40 % - Akzent4" xfId="9283" hidden="1" xr:uid="{04F29B04-244D-4724-8BE1-3255D37BB8FC}"/>
    <cellStyle name="40 % - Akzent4" xfId="9607" hidden="1" xr:uid="{BF66A7C1-2756-4B2B-AD2E-05AF9A54B480}"/>
    <cellStyle name="40 % - Akzent4" xfId="9615" hidden="1" xr:uid="{21C0FCF9-A110-41E7-890F-F487246ADD1B}"/>
    <cellStyle name="40 % - Akzent4" xfId="8294" hidden="1" xr:uid="{A21B8D9B-6E0C-4D2D-A2CD-9DFD24588D93}"/>
    <cellStyle name="40 % - Akzent4" xfId="10311" hidden="1" xr:uid="{79A4CAE5-367E-41D6-876E-AB1E1E0D549F}"/>
    <cellStyle name="40 % - Akzent4" xfId="10340" hidden="1" xr:uid="{122AD4BB-1905-455C-B280-2D6FACC17675}"/>
    <cellStyle name="40 % - Akzent4" xfId="10359" hidden="1" xr:uid="{FC6E4077-7354-4284-9634-94A397FEBF36}"/>
    <cellStyle name="40 % - Akzent4" xfId="10398" hidden="1" xr:uid="{D7CBEC78-E946-4948-94B0-CEF8CEB6CC9D}"/>
    <cellStyle name="40 % - Akzent4" xfId="10422" hidden="1" xr:uid="{51F6AFE8-E45B-4850-8792-EF79F95E539A}"/>
    <cellStyle name="40 % - Akzent4" xfId="10283" hidden="1" xr:uid="{23A41C2F-ACE7-4F54-99DF-EF18CA40BFA0}"/>
    <cellStyle name="40 % - Akzent4" xfId="10256" hidden="1" xr:uid="{792585F8-7299-47FC-BC53-CF9DF140A861}"/>
    <cellStyle name="40 % - Akzent4" xfId="10059" hidden="1" xr:uid="{45894AF4-0B64-4ABA-8F23-69FE34A4BBFC}"/>
    <cellStyle name="40 % - Akzent4" xfId="10234" hidden="1" xr:uid="{FE054F7E-DCD9-45B1-B324-9741CD2D0A23}"/>
    <cellStyle name="40 % - Akzent4" xfId="10221" hidden="1" xr:uid="{079EED31-4DB0-4169-8B6A-2A11364C024E}"/>
    <cellStyle name="40 % - Akzent4" xfId="10440" hidden="1" xr:uid="{17301070-39CE-4C40-B655-E8CBDC6F7725}"/>
    <cellStyle name="40 % - Akzent4" xfId="10469" hidden="1" xr:uid="{021F111E-34AC-47F4-8F9F-5D133167AB51}"/>
    <cellStyle name="40 % - Akzent4" xfId="10488" hidden="1" xr:uid="{60EA99C1-D5DD-45D1-B629-A5155AC8D4BD}"/>
    <cellStyle name="40 % - Akzent4" xfId="10517" hidden="1" xr:uid="{7BAE6163-17BF-4858-B60B-4E3211334E0F}"/>
    <cellStyle name="40 % - Akzent4" xfId="10537" hidden="1" xr:uid="{99B75F1C-EA76-42EE-8894-AFBFF65D1AE7}"/>
    <cellStyle name="40 % - Akzent4" xfId="10555" hidden="1" xr:uid="{3D446B7A-C007-4F55-A1E3-033982134ABC}"/>
    <cellStyle name="40 % - Akzent4" xfId="10671" hidden="1" xr:uid="{1B648DAD-2087-4237-8959-7A76D3F253F9}"/>
    <cellStyle name="40 % - Akzent4" xfId="10751" hidden="1" xr:uid="{28D5028E-6D17-4311-BFDF-AD514F107DB6}"/>
    <cellStyle name="40 % - Akzent4" xfId="10748" hidden="1" xr:uid="{9BF660EF-BF77-4C87-9443-257A94D12D32}"/>
    <cellStyle name="40 % - Akzent4" xfId="10794" hidden="1" xr:uid="{2641918C-4AC2-45E4-9103-C9AC603F49A0}"/>
    <cellStyle name="40 % - Akzent4" xfId="10963" hidden="1" xr:uid="{23D84048-0AA1-4022-B57C-8234512CFAED}"/>
    <cellStyle name="40 % - Akzent4" xfId="10992" hidden="1" xr:uid="{214319C4-4985-4921-98F8-FFA4ED115F83}"/>
    <cellStyle name="40 % - Akzent4" xfId="11011" hidden="1" xr:uid="{BCCACA93-BF18-4BED-B8E0-575AA0C788AD}"/>
    <cellStyle name="40 % - Akzent4" xfId="11040" hidden="1" xr:uid="{3B463288-E7E6-4C14-ABCD-2647EF7DA2A0}"/>
    <cellStyle name="40 % - Akzent4" xfId="11060" hidden="1" xr:uid="{1DCC6B44-2C80-43DB-9961-B939FDA44511}"/>
    <cellStyle name="40 % - Akzent4" xfId="11123" hidden="1" xr:uid="{DE53B9F3-7EC5-4A92-B3D6-1E5A2FDBF4FE}"/>
    <cellStyle name="40 % - Akzent4" xfId="11497" hidden="1" xr:uid="{0051B591-100C-42C2-9864-4591461D637E}"/>
    <cellStyle name="40 % - Akzent4" xfId="11638" hidden="1" xr:uid="{63645AE7-C155-42CB-9245-2D3A22DF497E}"/>
    <cellStyle name="40 % - Akzent4" xfId="11634" hidden="1" xr:uid="{410B74F6-A517-4F94-9D9A-0EEB86932305}"/>
    <cellStyle name="40 % - Akzent4" xfId="11698" hidden="1" xr:uid="{B093FF98-2CBA-475A-A99E-67AD10EDF4F4}"/>
    <cellStyle name="40 % - Akzent4" xfId="12586" hidden="1" xr:uid="{E2E677EB-9577-4519-9AD2-5582CEEEC227}"/>
    <cellStyle name="40 % - Akzent4" xfId="12615" hidden="1" xr:uid="{C316043E-4A9C-4F15-9B16-379BE33420C0}"/>
    <cellStyle name="40 % - Akzent4" xfId="12634" hidden="1" xr:uid="{4061B0FB-4D8C-47C7-8122-D223DB20237B}"/>
    <cellStyle name="40 % - Akzent4" xfId="12664" hidden="1" xr:uid="{452B06CD-669C-47BA-96D7-BCF80E00459C}"/>
    <cellStyle name="40 % - Akzent4" xfId="12687" hidden="1" xr:uid="{704E325C-5905-468B-9A40-A2131EEBF4A3}"/>
    <cellStyle name="40 % - Akzent4" xfId="11416" hidden="1" xr:uid="{B4B4F26C-EF4F-4AE9-AB4B-408654160859}"/>
    <cellStyle name="40 % - Akzent4" xfId="12413" hidden="1" xr:uid="{58E37BB3-3B26-47FB-9CAA-BA40E07A89A9}"/>
    <cellStyle name="40 % - Akzent4" xfId="12291" hidden="1" xr:uid="{25CA8839-367C-4E99-B96C-50ACFB68F236}"/>
    <cellStyle name="40 % - Akzent4" xfId="12296" hidden="1" xr:uid="{EE3612F4-CEA6-4BAA-8C52-AF02383B82EE}"/>
    <cellStyle name="40 % - Akzent4" xfId="12256" hidden="1" xr:uid="{1B53C1BB-71E5-4F36-BE32-14009F6AC447}"/>
    <cellStyle name="40 % - Akzent4" xfId="12788" hidden="1" xr:uid="{28215688-DF99-47FD-A1ED-200B85D05DD2}"/>
    <cellStyle name="40 % - Akzent4" xfId="12817" hidden="1" xr:uid="{CD6642DD-4789-4039-9778-5BC50B3EB102}"/>
    <cellStyle name="40 % - Akzent4" xfId="12836" hidden="1" xr:uid="{BC563E63-A87E-4FCF-9C8A-BEA709B688BB}"/>
    <cellStyle name="40 % - Akzent4" xfId="12871" hidden="1" xr:uid="{5A3328D0-DA75-4F3D-B7DC-4D6B0BF679BA}"/>
    <cellStyle name="40 % - Akzent4" xfId="12892" hidden="1" xr:uid="{DBB40BC8-F6C3-4329-BFC4-C72B0413F889}"/>
    <cellStyle name="40 % - Akzent4" xfId="11686" hidden="1" xr:uid="{C5A5F3C7-0354-4D81-BD53-AB5BDFD1E388}"/>
    <cellStyle name="40 % - Akzent4" xfId="11262" hidden="1" xr:uid="{EF1D03AB-B571-4A37-9B08-AC74615D94C8}"/>
    <cellStyle name="40 % - Akzent4" xfId="12024" hidden="1" xr:uid="{143D7F41-C87B-4514-96A4-0015F4802B87}"/>
    <cellStyle name="40 % - Akzent4" xfId="11365" hidden="1" xr:uid="{D867F821-4CAC-4A73-B092-82C3E647ECA0}"/>
    <cellStyle name="40 % - Akzent4" xfId="11146" hidden="1" xr:uid="{97EEEB3B-CC00-4F48-A385-7624305CFE1E}"/>
    <cellStyle name="40 % - Akzent4" xfId="12966" hidden="1" xr:uid="{D1540A7E-E7CB-42EC-A30F-87D940564737}"/>
    <cellStyle name="40 % - Akzent4" xfId="12995" hidden="1" xr:uid="{3F80A33C-35F4-4E4A-AF5D-0EAB4F2DE859}"/>
    <cellStyle name="40 % - Akzent4" xfId="13014" hidden="1" xr:uid="{856A15B6-B173-4E08-8DBC-D5F18269B805}"/>
    <cellStyle name="40 % - Akzent4" xfId="13047" hidden="1" xr:uid="{EB2E9E55-D439-4BD0-BA72-BD84108491FA}"/>
    <cellStyle name="40 % - Akzent4" xfId="13067" hidden="1" xr:uid="{8A6FCA27-411B-4774-AF48-425418AAC065}"/>
    <cellStyle name="40 % - Akzent4" xfId="12490" hidden="1" xr:uid="{F32ACCA7-BBDD-4540-AB1D-254F9CE0B4A9}"/>
    <cellStyle name="40 % - Akzent4" xfId="11165" hidden="1" xr:uid="{06876E44-C424-4C59-BF09-B4DC8D9D1713}"/>
    <cellStyle name="40 % - Akzent4" xfId="12215" hidden="1" xr:uid="{E196A04C-683D-4EAB-88BF-CD639300D0C0}"/>
    <cellStyle name="40 % - Akzent4" xfId="12289" hidden="1" xr:uid="{5C0396B4-C293-487A-BC88-299B6C913670}"/>
    <cellStyle name="40 % - Akzent4" xfId="11930" hidden="1" xr:uid="{382AF0AD-9F24-46F0-AFC3-DF6DEB71EAC5}"/>
    <cellStyle name="40 % - Akzent4" xfId="13100" hidden="1" xr:uid="{E7580F9C-F544-459F-B998-5EDF69BE1142}"/>
    <cellStyle name="40 % - Akzent4" xfId="13129" hidden="1" xr:uid="{6A630E19-1E54-4635-810C-221742D870A3}"/>
    <cellStyle name="40 % - Akzent4" xfId="13148" hidden="1" xr:uid="{7DA14278-45B2-489A-A2AD-C1D7ED53C5FF}"/>
    <cellStyle name="40 % - Akzent4" xfId="13180" hidden="1" xr:uid="{3F297BF7-D1F0-4F76-A9F8-0DADEF52DC30}"/>
    <cellStyle name="40 % - Akzent4" xfId="13200" hidden="1" xr:uid="{A54E925B-1A63-4A9F-A238-8639718ED137}"/>
    <cellStyle name="40 % - Akzent4" xfId="12691" hidden="1" xr:uid="{8941EE63-331D-42B8-860E-2837720C88AF}"/>
    <cellStyle name="40 % - Akzent4" xfId="12025" hidden="1" xr:uid="{C8DBFDB1-1835-4EF2-A7FE-7C2E98EA28B7}"/>
    <cellStyle name="40 % - Akzent4" xfId="11099" hidden="1" xr:uid="{7383462D-3BD9-47EA-94CA-F5B7AC36F865}"/>
    <cellStyle name="40 % - Akzent4" xfId="11438" hidden="1" xr:uid="{FF3B3911-0138-4712-B19C-9A2EB847113A}"/>
    <cellStyle name="40 % - Akzent4" xfId="12760" hidden="1" xr:uid="{A47863A3-1AE1-4D65-84C6-82FF7434D0BA}"/>
    <cellStyle name="40 % - Akzent4" xfId="13225" hidden="1" xr:uid="{5D3A2E93-0095-4AE5-9A92-539DB63A4C2F}"/>
    <cellStyle name="40 % - Akzent4" xfId="13254" hidden="1" xr:uid="{F2CE56D9-A6B6-4DB0-A4B6-8FD81376EE85}"/>
    <cellStyle name="40 % - Akzent4" xfId="13273" hidden="1" xr:uid="{71E0B7F9-7F12-4E8F-8EDC-FCD7FB48F45A}"/>
    <cellStyle name="40 % - Akzent4" xfId="13306" hidden="1" xr:uid="{20A1F3BD-03FF-4966-A49B-9950DA63CBF9}"/>
    <cellStyle name="40 % - Akzent4" xfId="13326" hidden="1" xr:uid="{15F0943D-2B16-4F64-845A-0369408EC493}"/>
    <cellStyle name="40 % - Akzent4" xfId="11270" hidden="1" xr:uid="{2B04BD27-0F84-45ED-8C35-71EABE22686A}"/>
    <cellStyle name="40 % - Akzent4" xfId="12214" hidden="1" xr:uid="{1E1C9311-42A0-485A-BE33-BA92DF3DABBA}"/>
    <cellStyle name="40 % - Akzent4" xfId="11697" hidden="1" xr:uid="{BA23DA83-726E-4534-AFA8-9F86FE934C8F}"/>
    <cellStyle name="40 % - Akzent4" xfId="11249" hidden="1" xr:uid="{BE35099A-D4B7-4921-9097-3BEF950D4D1E}"/>
    <cellStyle name="40 % - Akzent4" xfId="12938" hidden="1" xr:uid="{FE430CD5-7110-4F4A-B12C-E3F000AD4D2C}"/>
    <cellStyle name="40 % - Akzent4" xfId="13350" hidden="1" xr:uid="{B528B72A-DF9A-43A6-9B55-DE22CD8912A5}"/>
    <cellStyle name="40 % - Akzent4" xfId="13379" hidden="1" xr:uid="{F182810F-C27B-441C-A1BF-89B95DE01AD9}"/>
    <cellStyle name="40 % - Akzent4" xfId="13398" hidden="1" xr:uid="{929F9DE8-CE07-4B14-9F21-1FFF21205AFE}"/>
    <cellStyle name="40 % - Akzent4" xfId="13437" hidden="1" xr:uid="{7305C090-D917-4A67-AA3E-56D48BE5D6A2}"/>
    <cellStyle name="40 % - Akzent4" xfId="13461" hidden="1" xr:uid="{973478AE-19BE-4CB0-A4B0-5B47540248A6}"/>
    <cellStyle name="40 % - Akzent4" xfId="13563" hidden="1" xr:uid="{4D797A5F-69F4-40F6-AA08-7E77C0D3B2EA}"/>
    <cellStyle name="40 % - Akzent4" xfId="13783" hidden="1" xr:uid="{6199D82C-594C-473B-AC17-71EB10228803}"/>
    <cellStyle name="40 % - Akzent4" xfId="13836" hidden="1" xr:uid="{D7BFD8F2-03FD-47F6-901F-389F78A7986C}"/>
    <cellStyle name="40 % - Akzent4" xfId="13834" hidden="1" xr:uid="{8C3D65EA-3141-4CE1-B6E1-FBD98954B52B}"/>
    <cellStyle name="40 % - Akzent4" xfId="13867" hidden="1" xr:uid="{62ED8D83-0A1F-48A5-91B7-46E7F1F4B4CF}"/>
    <cellStyle name="40 % - Akzent4" xfId="14808" hidden="1" xr:uid="{3B885F5C-97B7-4C71-906E-C852A6A1D462}"/>
    <cellStyle name="40 % - Akzent4" xfId="14837" hidden="1" xr:uid="{048D0F50-59A5-40DE-8FE7-31D219AC2AE2}"/>
    <cellStyle name="40 % - Akzent4" xfId="14856" hidden="1" xr:uid="{68A420C4-3DE8-4CAF-90E8-3CA5C76B04E7}"/>
    <cellStyle name="40 % - Akzent4" xfId="14886" hidden="1" xr:uid="{FF59295A-534C-422E-8243-EC26E600F1FA}"/>
    <cellStyle name="40 % - Akzent4" xfId="14906" hidden="1" xr:uid="{01717CD4-64DE-4204-AE40-8C0E2A434A76}"/>
    <cellStyle name="40 % - Akzent4" xfId="14925" hidden="1" xr:uid="{24FE68E0-E74C-48EA-B8AC-9F34724C97D4}"/>
    <cellStyle name="40 % - Akzent4" xfId="14950" hidden="1" xr:uid="{0CAFB515-A0F1-42F8-A266-3FCEF5F12A59}"/>
    <cellStyle name="40 % - Akzent4" xfId="14989" hidden="1" xr:uid="{E7F898FE-0166-4053-AAE3-ECBDBFDA5ECF}"/>
    <cellStyle name="40 % - Akzent4" xfId="14987" hidden="1" xr:uid="{3A33D0EC-F1BC-4196-B386-1048839CF14C}"/>
    <cellStyle name="40 % - Akzent4" xfId="15013" hidden="1" xr:uid="{940EFE7C-D9DD-40BB-938B-0C40294BC111}"/>
    <cellStyle name="40 % - Akzent4" xfId="15041" hidden="1" xr:uid="{EBF21A5C-891F-4888-BF96-D827415CAEEE}"/>
    <cellStyle name="40 % - Akzent4" xfId="15070" hidden="1" xr:uid="{096F44C6-8EA0-43DD-9576-544CB6D499E3}"/>
    <cellStyle name="40 % - Akzent4" xfId="15089" hidden="1" xr:uid="{7AA4F440-A630-4A36-BAF0-EBDED33D4949}"/>
    <cellStyle name="40 % - Akzent4" xfId="15118" hidden="1" xr:uid="{65A389A2-D4DF-4853-A6B1-5D55B3BA77AF}"/>
    <cellStyle name="40 % - Akzent4" xfId="15138" hidden="1" xr:uid="{C6D93E7A-6AA4-4E56-8A8E-5345F8083A46}"/>
    <cellStyle name="40 % - Akzent4" xfId="15200" hidden="1" xr:uid="{5002DA5C-BC67-43D8-B71A-2C72530ECBC3}"/>
    <cellStyle name="40 % - Akzent4" xfId="15773" hidden="1" xr:uid="{FA43CC49-525E-4752-9A7E-31E15AE18569}"/>
    <cellStyle name="40 % - Akzent4" xfId="15931" hidden="1" xr:uid="{B11E6E3B-2471-473F-8CE3-E376A5B8643A}"/>
    <cellStyle name="40 % - Akzent4" xfId="15925" hidden="1" xr:uid="{9CE4DFB4-ED9F-42DB-922E-79FF9A062CFC}"/>
    <cellStyle name="40 % - Akzent4" xfId="16000" hidden="1" xr:uid="{699687A4-E939-4142-9FDB-F0162475BD0B}"/>
    <cellStyle name="40 % - Akzent4" xfId="17289" hidden="1" xr:uid="{A0598E28-5DF8-4552-9CA0-6FAC0A7E5E8F}"/>
    <cellStyle name="40 % - Akzent4" xfId="17318" hidden="1" xr:uid="{5F490F5F-B902-429E-AD36-7BE44A8E1486}"/>
    <cellStyle name="40 % - Akzent4" xfId="17337" hidden="1" xr:uid="{43AC14B7-0F96-49DF-8D2B-35C31A72BBF6}"/>
    <cellStyle name="40 % - Akzent4" xfId="17369" hidden="1" xr:uid="{A8DCEF5D-7C49-40F3-8A58-7DB30498E90B}"/>
    <cellStyle name="40 % - Akzent4" xfId="17390" hidden="1" xr:uid="{1EA0EF80-DD9C-4009-A7F6-CCBFE782F071}"/>
    <cellStyle name="40 % - Akzent4" xfId="15569" hidden="1" xr:uid="{255AB87A-F5D8-4158-8C56-3E6B8FB86CF9}"/>
    <cellStyle name="40 % - Akzent4" xfId="17020" hidden="1" xr:uid="{D6FC53D7-9C6A-428B-BC29-4A9D6ADA6917}"/>
    <cellStyle name="40 % - Akzent4" xfId="15154" hidden="1" xr:uid="{6DC3F7CC-5447-435B-B01F-308A0AD8DEA0}"/>
    <cellStyle name="40 % - Akzent4" xfId="16838" hidden="1" xr:uid="{2D5B2A51-2B95-4EEE-9641-51A04DB41872}"/>
    <cellStyle name="40 % - Akzent4" xfId="16754" hidden="1" xr:uid="{3DC58F15-8EE6-4B99-992B-75BABA908C94}"/>
    <cellStyle name="40 % - Akzent4" xfId="17445" hidden="1" xr:uid="{82D0A3AA-3983-4398-AB2C-A8D82AB7CC5D}"/>
    <cellStyle name="40 % - Akzent4" xfId="17474" hidden="1" xr:uid="{BC393825-48F1-4893-87FC-1AD67373A192}"/>
    <cellStyle name="40 % - Akzent4" xfId="17493" hidden="1" xr:uid="{8990EB24-5DC3-4860-B3B8-08FFE46A97C0}"/>
    <cellStyle name="40 % - Akzent4" xfId="17532" hidden="1" xr:uid="{C266721A-C1E8-4EC2-BD85-8DCEB34F4D45}"/>
    <cellStyle name="40 % - Akzent4" xfId="17556" hidden="1" xr:uid="{655046C3-21D3-42C6-A7C6-255D6CCF8F9D}"/>
    <cellStyle name="40 % - Akzent4" xfId="16031" hidden="1" xr:uid="{BA64E855-A297-46A4-B910-79EF1F6CC5E0}"/>
    <cellStyle name="40 % - Akzent4" xfId="16135" hidden="1" xr:uid="{BB34F11F-7C10-4427-AB84-488B04BA2C08}"/>
    <cellStyle name="40 % - Akzent4" xfId="15406" hidden="1" xr:uid="{F1210057-37CC-4AC0-9AFB-025945157807}"/>
    <cellStyle name="40 % - Akzent4" xfId="15416" hidden="1" xr:uid="{D2525118-2D1B-40B1-9722-B31A5409A4EE}"/>
    <cellStyle name="40 % - Akzent4" xfId="15582" hidden="1" xr:uid="{CB2018E5-C6ED-444F-A3A9-35F32F3CD22F}"/>
    <cellStyle name="40 % - Akzent4" xfId="17589" hidden="1" xr:uid="{6805BA17-8259-4771-B32B-8CF710A33D3E}"/>
    <cellStyle name="40 % - Akzent4" xfId="17618" hidden="1" xr:uid="{51A63B3B-DB58-4513-B6C5-CF5197736A31}"/>
    <cellStyle name="40 % - Akzent4" xfId="17637" hidden="1" xr:uid="{BC4E80D3-3A20-4EC6-958E-514E38D26717}"/>
    <cellStyle name="40 % - Akzent4" xfId="17676" hidden="1" xr:uid="{3FA8910B-B9C5-49F8-85FB-131A1FA212FA}"/>
    <cellStyle name="40 % - Akzent4" xfId="17700" hidden="1" xr:uid="{331F292B-7559-4F2B-8BB7-6DB43EE88109}"/>
    <cellStyle name="40 % - Akzent4" xfId="14784" hidden="1" xr:uid="{433915B1-0B3F-43C0-A6B4-534FDEE93078}"/>
    <cellStyle name="40 % - Akzent4" xfId="14579" hidden="1" xr:uid="{E3260EBB-5CE1-4DEB-B9A9-54D7C87B16C5}"/>
    <cellStyle name="40 % - Akzent4" xfId="14379" hidden="1" xr:uid="{63C0046F-BAA5-4211-94E4-46976D84DF7E}"/>
    <cellStyle name="40 % - Akzent4" xfId="14386" hidden="1" xr:uid="{4B570874-9FCE-4002-A881-E593E61C9386}"/>
    <cellStyle name="40 % - Akzent4" xfId="15149" hidden="1" xr:uid="{91C7E66A-2B0F-4B74-9798-744C50844EAE}"/>
    <cellStyle name="40 % - Akzent4" xfId="17729" hidden="1" xr:uid="{641CA791-3DA5-42B0-99F2-5152BCD581FB}"/>
    <cellStyle name="40 % - Akzent4" xfId="17758" hidden="1" xr:uid="{F714CDC1-216E-406A-8499-2CD7EF7529FA}"/>
    <cellStyle name="40 % - Akzent4" xfId="17777" hidden="1" xr:uid="{604B056D-55D8-4468-92E1-5A2716A7AA51}"/>
    <cellStyle name="40 % - Akzent4" xfId="17816" hidden="1" xr:uid="{04E643FE-67D0-4ADA-8F7B-7944C26BE551}"/>
    <cellStyle name="40 % - Akzent4" xfId="17840" hidden="1" xr:uid="{AF3773A9-EB64-406B-8666-DAA0440D07F5}"/>
    <cellStyle name="40 % - Akzent4" xfId="17865" hidden="1" xr:uid="{60AF630F-D56A-455E-8F7B-5A3BB49DCFED}"/>
    <cellStyle name="40 % - Akzent4" xfId="18384" hidden="1" xr:uid="{7436B839-74F2-4A79-8AE4-B3073E0709F6}"/>
    <cellStyle name="40 % - Akzent4" xfId="18659" hidden="1" xr:uid="{9F35B626-E4CC-4069-9D94-8D06334557C2}"/>
    <cellStyle name="40 % - Akzent4" xfId="18647" hidden="1" xr:uid="{7F2FFBBB-809A-4AD4-B3E5-24BFC4EAEDE4}"/>
    <cellStyle name="40 % - Akzent4" xfId="18769" hidden="1" xr:uid="{49360609-A0B7-4B90-BDF9-14A5AFE60B43}"/>
    <cellStyle name="40 % - Akzent4" xfId="18989" hidden="1" xr:uid="{9AD64EDC-CB60-484E-9930-F7BD7F312FD3}"/>
    <cellStyle name="40 % - Akzent4" xfId="19018" hidden="1" xr:uid="{0F68A416-329D-4C2A-852A-AB1B4804F67F}"/>
    <cellStyle name="40 % - Akzent4" xfId="19037" hidden="1" xr:uid="{86DE9B97-34A9-4A88-AF3D-6542DFEF2C71}"/>
    <cellStyle name="40 % - Akzent4" xfId="19076" hidden="1" xr:uid="{A713FBD5-BDDC-447D-8B06-668B9168ABCA}"/>
    <cellStyle name="40 % - Akzent4" xfId="19100" hidden="1" xr:uid="{DC18FC4A-3856-4422-A9B6-1FEABEF74B49}"/>
    <cellStyle name="40 % - Akzent4 2" xfId="557" xr:uid="{A5D0B2A0-4AC2-4BF8-AA74-083B14FF987D}"/>
    <cellStyle name="40 % - Akzent4 3" xfId="426" xr:uid="{CD591471-C97D-4C07-8ECA-054E07B0B629}"/>
    <cellStyle name="40 % - Akzent5" xfId="238" hidden="1" xr:uid="{07BF3B6A-6502-4448-A8CB-FD6294DF6BD6}"/>
    <cellStyle name="40 % - Akzent5" xfId="1135" hidden="1" xr:uid="{71D08A25-7ED8-4D49-AD40-ABEC89BE7E8D}"/>
    <cellStyle name="40 % - Akzent5" xfId="1441" hidden="1" xr:uid="{DFDD7B2A-D4CF-42AA-BA40-61188A0E77C9}"/>
    <cellStyle name="40 % - Akzent5" xfId="1409" hidden="1" xr:uid="{5BBA40D0-3E95-4953-8CFA-23C6F02FB479}"/>
    <cellStyle name="40 % - Akzent5" xfId="1343" hidden="1" xr:uid="{5F281157-6424-4BE1-90FE-5719F387DE5D}"/>
    <cellStyle name="40 % - Akzent5" xfId="3360" hidden="1" xr:uid="{3738853F-C866-4F7B-B171-83B85F1ACC43}"/>
    <cellStyle name="40 % - Akzent5" xfId="3368" hidden="1" xr:uid="{E10E301E-D1C6-471D-ABBE-4F9D74A9772D}"/>
    <cellStyle name="40 % - Akzent5" xfId="3408" hidden="1" xr:uid="{4A9D361E-A294-4FDA-8BB4-2C887E0BBF5B}"/>
    <cellStyle name="40 % - Akzent5" xfId="3446" hidden="1" xr:uid="{934EEC1E-17BB-464B-B5CD-CED50F1FE4C2}"/>
    <cellStyle name="40 % - Akzent5" xfId="3437" hidden="1" xr:uid="{B3848304-0D5D-482E-B50F-BB973018F637}"/>
    <cellStyle name="40 % - Akzent5" xfId="3490" hidden="1" xr:uid="{638B31DF-E52C-4560-A06E-F695D8369EA4}"/>
    <cellStyle name="40 % - Akzent5" xfId="3515" hidden="1" xr:uid="{C2C3F44D-A6DC-452B-A940-F95F84BE7963}"/>
    <cellStyle name="40 % - Akzent5" xfId="3557" hidden="1" xr:uid="{569B69E5-A2CD-4DA3-8371-F97FFD2AC994}"/>
    <cellStyle name="40 % - Akzent5" xfId="3552" hidden="1" xr:uid="{A81C6343-CCC0-4EDE-B3A5-A26399756293}"/>
    <cellStyle name="40 % - Akzent5" xfId="3540" hidden="1" xr:uid="{22908519-D67A-49B2-95EB-73FEDED0E632}"/>
    <cellStyle name="40 % - Akzent5" xfId="3606" hidden="1" xr:uid="{6DE94473-4217-4901-B69B-9FE39A53EB15}"/>
    <cellStyle name="40 % - Akzent5" xfId="3614" hidden="1" xr:uid="{3887E494-D138-438F-9115-DA1B0C367E4E}"/>
    <cellStyle name="40 % - Akzent5" xfId="3654" hidden="1" xr:uid="{31DD09FA-622E-45A5-8666-148156DC1AA0}"/>
    <cellStyle name="40 % - Akzent5" xfId="3682" hidden="1" xr:uid="{674BFC2E-F8E4-40D9-A3E9-E2F360D5339D}"/>
    <cellStyle name="40 % - Akzent5" xfId="3673" hidden="1" xr:uid="{BCDE5D57-08C7-4701-AABF-955AC77CBB44}"/>
    <cellStyle name="40 % - Akzent5" xfId="3771" hidden="1" xr:uid="{0FB3F467-737F-4A1B-B859-E993C0CFADA5}"/>
    <cellStyle name="40 % - Akzent5" xfId="4344" hidden="1" xr:uid="{B5DF1FBE-DB65-474F-81C4-498CC573A9A0}"/>
    <cellStyle name="40 % - Akzent5" xfId="4519" hidden="1" xr:uid="{D04550E9-53A7-4E8F-9C8D-F9E7ADA18909}"/>
    <cellStyle name="40 % - Akzent5" xfId="4501" hidden="1" xr:uid="{FC0F1E6F-BEF4-4BFC-87BB-3984F9887618}"/>
    <cellStyle name="40 % - Akzent5" xfId="4463" hidden="1" xr:uid="{E24EE3D6-6178-4C5F-918D-D515D41C4162}"/>
    <cellStyle name="40 % - Akzent5" xfId="5860" hidden="1" xr:uid="{5F171F7B-E478-4051-8D23-073A71015ACD}"/>
    <cellStyle name="40 % - Akzent5" xfId="5868" hidden="1" xr:uid="{67778DD7-D0E9-4970-B8C6-770236DBC2EF}"/>
    <cellStyle name="40 % - Akzent5" xfId="5908" hidden="1" xr:uid="{6629CE68-0B07-4C36-BD9A-CA4F413BD1F4}"/>
    <cellStyle name="40 % - Akzent5" xfId="5939" hidden="1" xr:uid="{A8690608-0013-4821-A405-5D8589EC3020}"/>
    <cellStyle name="40 % - Akzent5" xfId="5930" hidden="1" xr:uid="{F16F2B07-D0FC-4137-82F9-593E492970B2}"/>
    <cellStyle name="40 % - Akzent5" xfId="5831" hidden="1" xr:uid="{5AEEA049-794A-4D30-A329-C926BF44B530}"/>
    <cellStyle name="40 % - Akzent5" xfId="5585" hidden="1" xr:uid="{C63735E2-9FA9-4E4B-BB0D-F44C68942F06}"/>
    <cellStyle name="40 % - Akzent5" xfId="5374" hidden="1" xr:uid="{C8B0309B-B151-414C-A0A0-47FA03D1D27E}"/>
    <cellStyle name="40 % - Akzent5" xfId="5396" hidden="1" xr:uid="{6865595A-11BE-433C-B5BE-CAF3DA16F2D8}"/>
    <cellStyle name="40 % - Akzent5" xfId="5445" hidden="1" xr:uid="{8C51BF24-D58C-4320-BC4F-A7B319167EFC}"/>
    <cellStyle name="40 % - Akzent5" xfId="6016" hidden="1" xr:uid="{08997230-6965-473C-81CF-2BF420298513}"/>
    <cellStyle name="40 % - Akzent5" xfId="6024" hidden="1" xr:uid="{A2A84883-C9D8-4CDF-8B41-D621FB6E3C3E}"/>
    <cellStyle name="40 % - Akzent5" xfId="6064" hidden="1" xr:uid="{24878EEB-4EEC-4820-8893-6C2AA72F459E}"/>
    <cellStyle name="40 % - Akzent5" xfId="6102" hidden="1" xr:uid="{A17209BA-B74F-4DE9-8E58-BD26359FCE6D}"/>
    <cellStyle name="40 % - Akzent5" xfId="6093" hidden="1" xr:uid="{C1CC12AB-4ECB-4D71-BDF2-F01E8F81910D}"/>
    <cellStyle name="40 % - Akzent5" xfId="5988" hidden="1" xr:uid="{40C16B97-42EA-49BA-B5BA-F0D1BA8C1DDD}"/>
    <cellStyle name="40 % - Akzent5" xfId="5074" hidden="1" xr:uid="{1F287F48-FC38-411F-B307-CF03B808C345}"/>
    <cellStyle name="40 % - Akzent5" xfId="4266" hidden="1" xr:uid="{F760FD17-CF8A-451C-8D39-62CC5048F8EB}"/>
    <cellStyle name="40 % - Akzent5" xfId="5812" hidden="1" xr:uid="{E6B2E512-28CA-4A61-AF68-6E82763A0B23}"/>
    <cellStyle name="40 % - Akzent5" xfId="4716" hidden="1" xr:uid="{76BF2938-FB9C-42ED-B671-D0348E2698A7}"/>
    <cellStyle name="40 % - Akzent5" xfId="6160" hidden="1" xr:uid="{5C5E6C4F-E857-4FA1-A460-D31353881DCF}"/>
    <cellStyle name="40 % - Akzent5" xfId="6168" hidden="1" xr:uid="{FB4252FC-6B09-4024-9A52-B4025EF58C7C}"/>
    <cellStyle name="40 % - Akzent5" xfId="6208" hidden="1" xr:uid="{459F30B4-6554-447C-B57F-69E03341CA01}"/>
    <cellStyle name="40 % - Akzent5" xfId="6246" hidden="1" xr:uid="{6C900E37-AC1A-45E0-8FF9-EA9CB640B00C}"/>
    <cellStyle name="40 % - Akzent5" xfId="6237" hidden="1" xr:uid="{E2AC4314-D036-4F41-B8D2-27A28707FF2D}"/>
    <cellStyle name="40 % - Akzent5" xfId="6360" hidden="1" xr:uid="{944A2460-B7A4-4DA1-AABA-D4D052568284}"/>
    <cellStyle name="40 % - Akzent5" xfId="6747" hidden="1" xr:uid="{34114B22-AC92-486D-A09C-AC71EA2808F3}"/>
    <cellStyle name="40 % - Akzent5" xfId="6987" hidden="1" xr:uid="{A5C7E479-11A0-402B-AF9F-FE951BA61C8A}"/>
    <cellStyle name="40 % - Akzent5" xfId="6961" hidden="1" xr:uid="{EF8FBA5E-5071-4675-9631-615AB034A745}"/>
    <cellStyle name="40 % - Akzent5" xfId="6908" hidden="1" xr:uid="{65408FE9-2D23-4393-8064-BE0A4A432C8E}"/>
    <cellStyle name="40 % - Akzent5" xfId="7406" hidden="1" xr:uid="{4CC28945-48A6-4A1E-B0A4-4378DEB66625}"/>
    <cellStyle name="40 % - Akzent5" xfId="7414" hidden="1" xr:uid="{F7DCB454-CEE9-494B-87FE-1D38155AA491}"/>
    <cellStyle name="40 % - Akzent5" xfId="7454" hidden="1" xr:uid="{1663B019-5F76-4C7E-9D81-960DCA440426}"/>
    <cellStyle name="40 % - Akzent5" xfId="7492" hidden="1" xr:uid="{1FB065A8-4B24-4D05-ABC3-55B5B1107F74}"/>
    <cellStyle name="40 % - Akzent5" xfId="7483" hidden="1" xr:uid="{BD9DB385-CEE5-46DE-9C70-74E253C2738A}"/>
    <cellStyle name="40 % - Akzent5" xfId="7536" hidden="1" xr:uid="{E9E18A02-57BB-423F-98B4-1632A5CEEFFD}"/>
    <cellStyle name="40 % - Akzent5" xfId="7561" hidden="1" xr:uid="{C9AA8378-2CA9-4AB9-9E99-343256910BF8}"/>
    <cellStyle name="40 % - Akzent5" xfId="7603" hidden="1" xr:uid="{6D68CD5A-208C-4307-8F83-2265A4893C89}"/>
    <cellStyle name="40 % - Akzent5" xfId="7598" hidden="1" xr:uid="{A28537EF-C532-4DC0-9423-B40C661C7816}"/>
    <cellStyle name="40 % - Akzent5" xfId="7586" hidden="1" xr:uid="{65DE3F07-9EBB-43D7-9DB1-554425A5D2E8}"/>
    <cellStyle name="40 % - Akzent5" xfId="7652" hidden="1" xr:uid="{7A486101-4DA2-42C1-8006-0A6C2FAB0DF0}"/>
    <cellStyle name="40 % - Akzent5" xfId="7660" hidden="1" xr:uid="{5E123184-C04C-40B9-80F1-C96E11F26463}"/>
    <cellStyle name="40 % - Akzent5" xfId="7700" hidden="1" xr:uid="{B74E221C-FF4A-4B08-AA97-E803C4AC4615}"/>
    <cellStyle name="40 % - Akzent5" xfId="7728" hidden="1" xr:uid="{F896DF37-9585-4C0C-B51D-6E42F91257C2}"/>
    <cellStyle name="40 % - Akzent5" xfId="7719" hidden="1" xr:uid="{4AA98A6A-4133-46ED-A547-0466A534AC7A}"/>
    <cellStyle name="40 % - Akzent5" xfId="7357" hidden="1" xr:uid="{AC8C11FD-5084-4DFE-8E79-6D47CACDFBDF}"/>
    <cellStyle name="40 % - Akzent5" xfId="7333" hidden="1" xr:uid="{52D32903-1159-44FE-9942-3910F8B4AC41}"/>
    <cellStyle name="40 % - Akzent5" xfId="7312" hidden="1" xr:uid="{CAF58A62-B7E3-4BE4-BA74-EEC232312326}"/>
    <cellStyle name="40 % - Akzent5" xfId="6406" hidden="1" xr:uid="{64C31474-03B9-44B0-9279-2A1C1E4E54F0}"/>
    <cellStyle name="40 % - Akzent5" xfId="6724" hidden="1" xr:uid="{835216D4-44EE-4E62-B1B8-4FA5129D44E3}"/>
    <cellStyle name="40 % - Akzent5" xfId="7776" hidden="1" xr:uid="{423813D0-474E-4FD1-B90E-5E7F884987D6}"/>
    <cellStyle name="40 % - Akzent5" xfId="7784" hidden="1" xr:uid="{BA8DE524-42A0-48FD-AC20-7F53E37F160C}"/>
    <cellStyle name="40 % - Akzent5" xfId="7824" hidden="1" xr:uid="{80131840-9415-48B6-A0A9-DE4B59A6EAF3}"/>
    <cellStyle name="40 % - Akzent5" xfId="7852" hidden="1" xr:uid="{4EFD2B4C-EA28-4D37-A3AF-C3AF2E206380}"/>
    <cellStyle name="40 % - Akzent5" xfId="7843" hidden="1" xr:uid="{980F2846-9BC0-4E5F-8968-CA030486BFB5}"/>
    <cellStyle name="40 % - Akzent5" xfId="7890" hidden="1" xr:uid="{944FA29D-5961-4B70-B5C8-9D19BAF79CB7}"/>
    <cellStyle name="40 % - Akzent5" xfId="7915" hidden="1" xr:uid="{C773278B-91AC-4AAD-94E5-BE1A5D800950}"/>
    <cellStyle name="40 % - Akzent5" xfId="7957" hidden="1" xr:uid="{0891BC28-F8C8-4DA8-BE07-09FC8CB47046}"/>
    <cellStyle name="40 % - Akzent5" xfId="7952" hidden="1" xr:uid="{932C83FA-F2BE-4AD6-BD2B-27F260A1EE29}"/>
    <cellStyle name="40 % - Akzent5" xfId="7940" hidden="1" xr:uid="{A547E537-F30D-4B6B-9661-EB297DD70085}"/>
    <cellStyle name="40 % - Akzent5" xfId="8006" hidden="1" xr:uid="{B80B7CCD-0D81-48A7-B9FB-C2D8009FD0D0}"/>
    <cellStyle name="40 % - Akzent5" xfId="8014" hidden="1" xr:uid="{8AB5F176-0DD5-4AE4-85D0-B62FDFE86CA2}"/>
    <cellStyle name="40 % - Akzent5" xfId="8054" hidden="1" xr:uid="{1784F5A6-F8AD-4CBE-8080-04BDE6C745D0}"/>
    <cellStyle name="40 % - Akzent5" xfId="8082" hidden="1" xr:uid="{BA1874DB-32FC-495F-8540-78FCEEF3159F}"/>
    <cellStyle name="40 % - Akzent5" xfId="8073" hidden="1" xr:uid="{918AE54E-B2A3-4864-8EFF-F11B0C516551}"/>
    <cellStyle name="40 % - Akzent5" xfId="8141" hidden="1" xr:uid="{6A373367-2EAA-45AD-93B0-045752ECDF31}"/>
    <cellStyle name="40 % - Akzent5" xfId="8717" hidden="1" xr:uid="{286FA00A-C901-4EA9-ACAC-0C7CFFEEAC93}"/>
    <cellStyle name="40 % - Akzent5" xfId="9023" hidden="1" xr:uid="{66B4C0D9-B022-43C1-9FB3-AEE465431E45}"/>
    <cellStyle name="40 % - Akzent5" xfId="8991" hidden="1" xr:uid="{D76E411B-9FD6-4AD4-B5F5-C2D716702257}"/>
    <cellStyle name="40 % - Akzent5" xfId="8925" hidden="1" xr:uid="{5F3501CB-A8EA-4B74-9CEB-B5BCA148A008}"/>
    <cellStyle name="40 % - Akzent5" xfId="10106" hidden="1" xr:uid="{237D6C9D-B40F-409F-9EB0-3878B72EB905}"/>
    <cellStyle name="40 % - Akzent5" xfId="10114" hidden="1" xr:uid="{27614449-90B0-4F9C-9E3A-861ECDCF6DDB}"/>
    <cellStyle name="40 % - Akzent5" xfId="10154" hidden="1" xr:uid="{A528D361-C26E-46EE-9360-9A9A2657C8C0}"/>
    <cellStyle name="40 % - Akzent5" xfId="10192" hidden="1" xr:uid="{E3A51A09-7C56-4BC6-A51F-5661B4D46C48}"/>
    <cellStyle name="40 % - Akzent5" xfId="10183" hidden="1" xr:uid="{4D27B47A-A556-4F64-AA7C-D49D9356841F}"/>
    <cellStyle name="40 % - Akzent5" xfId="9386" hidden="1" xr:uid="{D35E9287-38AD-4BFE-9976-79108C210EE0}"/>
    <cellStyle name="40 % - Akzent5" xfId="9282" hidden="1" xr:uid="{7A4C68CF-1585-4CE6-98CA-4878243A242F}"/>
    <cellStyle name="40 % - Akzent5" xfId="9587" hidden="1" xr:uid="{29EAA59A-DBFC-4D95-833E-71C2A0FE13E9}"/>
    <cellStyle name="40 % - Akzent5" xfId="9205" hidden="1" xr:uid="{7301BC81-F42F-4044-B4DA-D25E70DB3664}"/>
    <cellStyle name="40 % - Akzent5" xfId="9630" hidden="1" xr:uid="{D1355D97-70B4-4402-AED2-400B2C394C12}"/>
    <cellStyle name="40 % - Akzent5" xfId="10314" hidden="1" xr:uid="{FB4D2E72-7B87-422C-8CCE-2C236AC5093E}"/>
    <cellStyle name="40 % - Akzent5" xfId="10322" hidden="1" xr:uid="{5C435831-74A2-4B6D-8F8C-4DA125F7A9E5}"/>
    <cellStyle name="40 % - Akzent5" xfId="10362" hidden="1" xr:uid="{C4E79A4A-58FB-4C44-A762-96F9EC73744E}"/>
    <cellStyle name="40 % - Akzent5" xfId="10400" hidden="1" xr:uid="{76FB0BD9-8A6F-49A7-8786-12BC7C490441}"/>
    <cellStyle name="40 % - Akzent5" xfId="10391" hidden="1" xr:uid="{95D9D6D3-21A7-4D8A-BE1B-D158A932F277}"/>
    <cellStyle name="40 % - Akzent5" xfId="10280" hidden="1" xr:uid="{7235DE92-821B-4DE5-A929-112D332A3B94}"/>
    <cellStyle name="40 % - Akzent5" xfId="10253" hidden="1" xr:uid="{DB3F1056-77F6-4375-9EE9-BD86D95CDD3F}"/>
    <cellStyle name="40 % - Akzent5" xfId="9418" hidden="1" xr:uid="{7F4F4B07-FC9F-4309-99AA-C096DCA6EB43}"/>
    <cellStyle name="40 % - Akzent5" xfId="10047" hidden="1" xr:uid="{0E150A91-C0F5-4C6C-9F95-DB1BA4774CA1}"/>
    <cellStyle name="40 % - Akzent5" xfId="8508" hidden="1" xr:uid="{19F8FFF3-7ED1-4348-967E-794F6FFE102B}"/>
    <cellStyle name="40 % - Akzent5" xfId="10443" hidden="1" xr:uid="{C4C613BD-2070-41D3-8749-001B8705F8BA}"/>
    <cellStyle name="40 % - Akzent5" xfId="10451" hidden="1" xr:uid="{5D6440C9-4FC1-476C-854F-B9F39F7C4944}"/>
    <cellStyle name="40 % - Akzent5" xfId="10491" hidden="1" xr:uid="{611D33E2-0A28-434E-8036-F65577F8084A}"/>
    <cellStyle name="40 % - Akzent5" xfId="10519" hidden="1" xr:uid="{154DFB74-56D7-4193-927D-07E4F9E65B2F}"/>
    <cellStyle name="40 % - Akzent5" xfId="10510" hidden="1" xr:uid="{EBF92509-C45C-468D-B8E6-DD77E53716B8}"/>
    <cellStyle name="40 % - Akzent5" xfId="10558" hidden="1" xr:uid="{BC9E16C1-BDC4-40BA-86F6-736B14215E55}"/>
    <cellStyle name="40 % - Akzent5" xfId="10674" hidden="1" xr:uid="{FDB1C447-81E1-4DB8-B38C-E5C18BD3571C}"/>
    <cellStyle name="40 % - Akzent5" xfId="10761" hidden="1" xr:uid="{19CF9876-0A00-4C9B-A851-ED8B1DD7F77D}"/>
    <cellStyle name="40 % - Akzent5" xfId="10752" hidden="1" xr:uid="{A886C8FC-7232-4128-9090-5091393615AD}"/>
    <cellStyle name="40 % - Akzent5" xfId="10730" hidden="1" xr:uid="{AF019F5D-4812-4350-B62F-47B71530F3A3}"/>
    <cellStyle name="40 % - Akzent5" xfId="10966" hidden="1" xr:uid="{335B5581-FD73-4C99-89EC-E255F51F22E1}"/>
    <cellStyle name="40 % - Akzent5" xfId="10974" hidden="1" xr:uid="{5E5ABF39-D864-4699-8DF1-B8616F9D69E4}"/>
    <cellStyle name="40 % - Akzent5" xfId="11014" hidden="1" xr:uid="{9AEE643F-0E9C-4753-90F4-73F78D575254}"/>
    <cellStyle name="40 % - Akzent5" xfId="11042" hidden="1" xr:uid="{EAA34AC9-BDC4-4E3D-8B26-B02EFFD74E00}"/>
    <cellStyle name="40 % - Akzent5" xfId="11033" hidden="1" xr:uid="{9A516FA2-9352-4219-AAD5-2AB09C9C174E}"/>
    <cellStyle name="40 % - Akzent5" xfId="11126" hidden="1" xr:uid="{53C23639-2157-41D2-9140-262EC39FA655}"/>
    <cellStyle name="40 % - Akzent5" xfId="11500" hidden="1" xr:uid="{C97BCDC1-2B5C-4430-9887-B67226498FB9}"/>
    <cellStyle name="40 % - Akzent5" xfId="11655" hidden="1" xr:uid="{78D7F8BC-4941-4A84-9551-28CB3C788B5E}"/>
    <cellStyle name="40 % - Akzent5" xfId="11639" hidden="1" xr:uid="{A663BB46-4472-497F-B3DE-5A7866565A2F}"/>
    <cellStyle name="40 % - Akzent5" xfId="11604" hidden="1" xr:uid="{01A2FA39-5BB5-4930-8337-0B2995A3E11D}"/>
    <cellStyle name="40 % - Akzent5" xfId="12589" hidden="1" xr:uid="{27C4937D-19CA-428D-83CD-7A1E04C82E09}"/>
    <cellStyle name="40 % - Akzent5" xfId="12597" hidden="1" xr:uid="{08D6864C-8E64-43EB-8220-88B0FE67924C}"/>
    <cellStyle name="40 % - Akzent5" xfId="12637" hidden="1" xr:uid="{531DBE12-D60B-45C4-BF35-66100FBC2DF4}"/>
    <cellStyle name="40 % - Akzent5" xfId="12666" hidden="1" xr:uid="{51A9D04C-DF83-4884-BEC0-F5F1ED88BE78}"/>
    <cellStyle name="40 % - Akzent5" xfId="12657" hidden="1" xr:uid="{1B6A123B-ABE7-454B-B4C4-B1B68D9955FC}"/>
    <cellStyle name="40 % - Akzent5" xfId="12562" hidden="1" xr:uid="{33B78B7C-16D5-45A9-81C5-0E81BC116E00}"/>
    <cellStyle name="40 % - Akzent5" xfId="12410" hidden="1" xr:uid="{CCEECFEF-7CAA-40CB-ABE8-1A6FE68F8EA8}"/>
    <cellStyle name="40 % - Akzent5" xfId="12281" hidden="1" xr:uid="{0B112EDE-685B-47FF-9671-3AB21B0C79F7}"/>
    <cellStyle name="40 % - Akzent5" xfId="11084" hidden="1" xr:uid="{FEEB7A6D-1AD3-41D0-9102-D913E37B774E}"/>
    <cellStyle name="40 % - Akzent5" xfId="12323" hidden="1" xr:uid="{93B2557C-E9A8-444C-A85E-6987099D343E}"/>
    <cellStyle name="40 % - Akzent5" xfId="12791" hidden="1" xr:uid="{DA805223-4F72-4F85-89DA-AE5301A30847}"/>
    <cellStyle name="40 % - Akzent5" xfId="12799" hidden="1" xr:uid="{AF835C6D-417A-4DF2-82E3-D3B8E18E0023}"/>
    <cellStyle name="40 % - Akzent5" xfId="12839" hidden="1" xr:uid="{4FBE994A-9D51-4D85-AB96-E3CEC680C5F9}"/>
    <cellStyle name="40 % - Akzent5" xfId="12873" hidden="1" xr:uid="{A3169B4A-36F8-4633-AFF7-9A3D6B088A1E}"/>
    <cellStyle name="40 % - Akzent5" xfId="12864" hidden="1" xr:uid="{762F01B4-6CB8-4D69-822A-224B22F8C303}"/>
    <cellStyle name="40 % - Akzent5" xfId="12449" hidden="1" xr:uid="{CC831E65-6D6C-4DAD-B128-B0EDE7CE3109}"/>
    <cellStyle name="40 % - Akzent5" xfId="11184" hidden="1" xr:uid="{9EE7E60B-4DCD-4B49-B075-4CEE546144A3}"/>
    <cellStyle name="40 % - Akzent5" xfId="12196" hidden="1" xr:uid="{3B86982B-6EB7-4CCF-836B-6CC09C78EFC3}"/>
    <cellStyle name="40 % - Akzent5" xfId="11186" hidden="1" xr:uid="{141D7311-E684-4728-8C92-9A6894301193}"/>
    <cellStyle name="40 % - Akzent5" xfId="12013" hidden="1" xr:uid="{F4053A68-224E-4251-8646-32FC7D9A2757}"/>
    <cellStyle name="40 % - Akzent5" xfId="12969" hidden="1" xr:uid="{52B4CA86-C15D-4F8F-BFF6-BE7A57FC81A2}"/>
    <cellStyle name="40 % - Akzent5" xfId="12977" hidden="1" xr:uid="{43867894-0EDA-4FC3-A421-A34D57A16AAF}"/>
    <cellStyle name="40 % - Akzent5" xfId="13017" hidden="1" xr:uid="{17667961-B493-425D-9090-5FFD1AC6666A}"/>
    <cellStyle name="40 % - Akzent5" xfId="13049" hidden="1" xr:uid="{680B1A8C-9D38-4820-86D9-C173D8D5810D}"/>
    <cellStyle name="40 % - Akzent5" xfId="13040" hidden="1" xr:uid="{E403EDEE-07C3-4860-BCCD-D96A30BD8521}"/>
    <cellStyle name="40 % - Akzent5" xfId="11408" hidden="1" xr:uid="{CD319CE3-2B92-4AFB-81F0-DF2B2798CDFF}"/>
    <cellStyle name="40 % - Akzent5" xfId="11391" hidden="1" xr:uid="{B0C68C01-F4B5-46E3-A0C3-029A259FD57A}"/>
    <cellStyle name="40 % - Akzent5" xfId="11518" hidden="1" xr:uid="{79B6625A-E5AB-4CFE-8017-CE504C3727AB}"/>
    <cellStyle name="40 % - Akzent5" xfId="12668" hidden="1" xr:uid="{CBA82BE4-10C9-407D-83BE-7E938F002480}"/>
    <cellStyle name="40 % - Akzent5" xfId="12034" hidden="1" xr:uid="{169ED441-56ED-490C-9637-CAF68AC6D786}"/>
    <cellStyle name="40 % - Akzent5" xfId="13103" hidden="1" xr:uid="{CCABD40E-600A-4FE2-AB8F-120C9EC23A26}"/>
    <cellStyle name="40 % - Akzent5" xfId="13111" hidden="1" xr:uid="{631EFF47-D00A-45B6-9E90-07C29EB619EC}"/>
    <cellStyle name="40 % - Akzent5" xfId="13151" hidden="1" xr:uid="{5AA2A3D3-C6EE-496F-B934-D4A93A2BCE4E}"/>
    <cellStyle name="40 % - Akzent5" xfId="13182" hidden="1" xr:uid="{9BABF03F-FA75-4DC8-8D13-14EE46482EE6}"/>
    <cellStyle name="40 % - Akzent5" xfId="13173" hidden="1" xr:uid="{7936F99A-96DE-49D8-91B3-626CF727795C}"/>
    <cellStyle name="40 % - Akzent5" xfId="12452" hidden="1" xr:uid="{6B20CDD2-361E-44C5-929D-7BE3B76524E1}"/>
    <cellStyle name="40 % - Akzent5" xfId="11410" hidden="1" xr:uid="{0FACFDFD-38ED-4564-8A1E-51CD332B2BC6}"/>
    <cellStyle name="40 % - Akzent5" xfId="11396" hidden="1" xr:uid="{BE7ED6FF-D575-4031-8604-84BFB02BB5ED}"/>
    <cellStyle name="40 % - Akzent5" xfId="12431" hidden="1" xr:uid="{F07FE3DA-FC17-4842-BEF1-5B9959E446EC}"/>
    <cellStyle name="40 % - Akzent5" xfId="12306" hidden="1" xr:uid="{5B286130-7B65-4A4A-A566-536E986709A6}"/>
    <cellStyle name="40 % - Akzent5" xfId="13228" hidden="1" xr:uid="{B41BC6CB-921D-4BF3-A0DC-DBF44D223B8D}"/>
    <cellStyle name="40 % - Akzent5" xfId="13236" hidden="1" xr:uid="{914EDF12-0977-4281-B341-AF12BACABD9C}"/>
    <cellStyle name="40 % - Akzent5" xfId="13276" hidden="1" xr:uid="{E4C347DE-001B-473B-AA9A-5A401CA4AC69}"/>
    <cellStyle name="40 % - Akzent5" xfId="13308" hidden="1" xr:uid="{CC16E911-CD32-43D7-B007-F1C5D77D35DD}"/>
    <cellStyle name="40 % - Akzent5" xfId="13299" hidden="1" xr:uid="{B27CC371-3EC2-4BAD-963C-6664D24930C7}"/>
    <cellStyle name="40 % - Akzent5" xfId="11213" hidden="1" xr:uid="{DF967285-6D84-4920-A66C-7849B4D09332}"/>
    <cellStyle name="40 % - Akzent5" xfId="12516" hidden="1" xr:uid="{AF3AFB6B-E2BD-45E3-BD3C-D35440490C54}"/>
    <cellStyle name="40 % - Akzent5" xfId="11657" hidden="1" xr:uid="{D32A95D4-DE4A-43B4-BCC0-B6274855812B}"/>
    <cellStyle name="40 % - Akzent5" xfId="11724" hidden="1" xr:uid="{488C8BD0-DBE6-4CE7-A935-4E3E7EC63135}"/>
    <cellStyle name="40 % - Akzent5" xfId="12017" hidden="1" xr:uid="{EA50AA58-6CDE-47F1-AB90-7AFC89B3B927}"/>
    <cellStyle name="40 % - Akzent5" xfId="13353" hidden="1" xr:uid="{843C0A1B-FDCE-4165-BA44-50EB4AC46519}"/>
    <cellStyle name="40 % - Akzent5" xfId="13361" hidden="1" xr:uid="{A3F23D45-2C12-4486-BB87-053FC57C4F62}"/>
    <cellStyle name="40 % - Akzent5" xfId="13401" hidden="1" xr:uid="{C19FF011-314B-4295-B41F-AE7841EA8194}"/>
    <cellStyle name="40 % - Akzent5" xfId="13439" hidden="1" xr:uid="{544AA25C-C993-48B9-8058-E2692BE66B3C}"/>
    <cellStyle name="40 % - Akzent5" xfId="13430" hidden="1" xr:uid="{91F0AEBB-0407-477E-A8A5-11E1B1167C8E}"/>
    <cellStyle name="40 % - Akzent5" xfId="13566" hidden="1" xr:uid="{17FA3AB0-6D50-4C73-B9C8-52AAA3680FF2}"/>
    <cellStyle name="40 % - Akzent5" xfId="13786" hidden="1" xr:uid="{5155243F-19F9-46E9-BA48-C006A351F50C}"/>
    <cellStyle name="40 % - Akzent5" xfId="13845" hidden="1" xr:uid="{43D73B46-C444-4A8F-A5DD-8D9D29D364AC}"/>
    <cellStyle name="40 % - Akzent5" xfId="13837" hidden="1" xr:uid="{7FAB880D-79BE-49F6-810B-99374D3951EA}"/>
    <cellStyle name="40 % - Akzent5" xfId="13823" hidden="1" xr:uid="{B53C0C51-29DA-47E0-87E2-898981A1A447}"/>
    <cellStyle name="40 % - Akzent5" xfId="14811" hidden="1" xr:uid="{19D8719E-AACE-4E2A-A184-9C322C4ED9CB}"/>
    <cellStyle name="40 % - Akzent5" xfId="14819" hidden="1" xr:uid="{D950C358-E443-4D04-8B59-9E836D7FEA27}"/>
    <cellStyle name="40 % - Akzent5" xfId="14859" hidden="1" xr:uid="{38022C5F-8F95-4990-B646-58F5F13A14AD}"/>
    <cellStyle name="40 % - Akzent5" xfId="14888" hidden="1" xr:uid="{B92B0C2C-CF2C-4E08-849C-CF5415D76810}"/>
    <cellStyle name="40 % - Akzent5" xfId="14879" hidden="1" xr:uid="{32BAC16A-2B57-47AF-88B8-9E9511207B55}"/>
    <cellStyle name="40 % - Akzent5" xfId="14928" hidden="1" xr:uid="{842F1A34-6448-49D9-B396-03D29F0A535A}"/>
    <cellStyle name="40 % - Akzent5" xfId="14953" hidden="1" xr:uid="{731BF8AC-13A1-409E-AC8B-FFD0CC30667F}"/>
    <cellStyle name="40 % - Akzent5" xfId="14995" hidden="1" xr:uid="{A6755458-1157-491E-BDFC-B2C8C33484D3}"/>
    <cellStyle name="40 % - Akzent5" xfId="14990" hidden="1" xr:uid="{5C3A7C1B-FC65-4ED7-9C1A-61253152729D}"/>
    <cellStyle name="40 % - Akzent5" xfId="14978" hidden="1" xr:uid="{675D8A5A-C247-4562-B21F-22C47AC69B87}"/>
    <cellStyle name="40 % - Akzent5" xfId="15044" hidden="1" xr:uid="{071C165D-9393-41A2-8B15-3ABAA0E4AF90}"/>
    <cellStyle name="40 % - Akzent5" xfId="15052" hidden="1" xr:uid="{3DBCCDC6-A864-4FB0-AD50-008E1DAC6AB8}"/>
    <cellStyle name="40 % - Akzent5" xfId="15092" hidden="1" xr:uid="{0229CDA8-E096-4A85-8943-8D3E459DAC9E}"/>
    <cellStyle name="40 % - Akzent5" xfId="15120" hidden="1" xr:uid="{47139553-B3B7-41C5-8702-204EDD2E03A7}"/>
    <cellStyle name="40 % - Akzent5" xfId="15111" hidden="1" xr:uid="{057DAD68-E379-4D3C-AB76-D7ED65048683}"/>
    <cellStyle name="40 % - Akzent5" xfId="15203" hidden="1" xr:uid="{D15E2CAA-B31D-416D-83F6-10C6BC31CE7A}"/>
    <cellStyle name="40 % - Akzent5" xfId="15776" hidden="1" xr:uid="{56A84727-2609-4BEB-AD71-5F68E3EB8529}"/>
    <cellStyle name="40 % - Akzent5" xfId="15951" hidden="1" xr:uid="{D55D840E-FCE7-4384-90CD-63EDDC973FD2}"/>
    <cellStyle name="40 % - Akzent5" xfId="15933" hidden="1" xr:uid="{C21506E5-2DB8-44E4-B867-50860E9886A6}"/>
    <cellStyle name="40 % - Akzent5" xfId="15895" hidden="1" xr:uid="{6A0F55B8-ED60-4E26-9CAC-7CCFC7292FFD}"/>
    <cellStyle name="40 % - Akzent5" xfId="17292" hidden="1" xr:uid="{91A11BF2-A79B-4E7F-B975-1608FB07976A}"/>
    <cellStyle name="40 % - Akzent5" xfId="17300" hidden="1" xr:uid="{EAD206FB-47E6-4F29-957F-752A6324054E}"/>
    <cellStyle name="40 % - Akzent5" xfId="17340" hidden="1" xr:uid="{9C53DC51-4249-4172-8C6C-4A136CE2BD21}"/>
    <cellStyle name="40 % - Akzent5" xfId="17371" hidden="1" xr:uid="{DE0F879D-025D-4C69-9E09-D2E1F674142A}"/>
    <cellStyle name="40 % - Akzent5" xfId="17362" hidden="1" xr:uid="{23A8427D-4331-434F-A2BB-61363E8BE99A}"/>
    <cellStyle name="40 % - Akzent5" xfId="17263" hidden="1" xr:uid="{8B8B59D9-3BAC-475C-B0F4-57FD66400499}"/>
    <cellStyle name="40 % - Akzent5" xfId="17017" hidden="1" xr:uid="{9268D9F3-54E6-492A-A050-4381D5902AE6}"/>
    <cellStyle name="40 % - Akzent5" xfId="16806" hidden="1" xr:uid="{1527596A-86CB-47F6-B4CB-5D1FCDDC9E6D}"/>
    <cellStyle name="40 % - Akzent5" xfId="16828" hidden="1" xr:uid="{9FD7BE42-4EA1-4B01-B045-B79BEF520D0B}"/>
    <cellStyle name="40 % - Akzent5" xfId="16877" hidden="1" xr:uid="{6BECB9C4-B518-4F4F-9FBB-118D68B626B0}"/>
    <cellStyle name="40 % - Akzent5" xfId="17448" hidden="1" xr:uid="{626BCE89-EFA2-4CC0-A369-4E9431609982}"/>
    <cellStyle name="40 % - Akzent5" xfId="17456" hidden="1" xr:uid="{4A30A80B-77E4-47DB-8A56-11486CC21BC9}"/>
    <cellStyle name="40 % - Akzent5" xfId="17496" hidden="1" xr:uid="{F07CF599-31A7-4F72-B000-7B2E2AFCD52F}"/>
    <cellStyle name="40 % - Akzent5" xfId="17534" hidden="1" xr:uid="{17C88133-36DD-4E89-A577-28566B951DF2}"/>
    <cellStyle name="40 % - Akzent5" xfId="17525" hidden="1" xr:uid="{896129A3-962C-4BE7-B1C1-2B5933998B59}"/>
    <cellStyle name="40 % - Akzent5" xfId="17420" hidden="1" xr:uid="{7D80CC23-0DAF-4FCA-88AA-44BBED5D4DAC}"/>
    <cellStyle name="40 % - Akzent5" xfId="16506" hidden="1" xr:uid="{5FFCF8B5-0E70-4C5B-9CF4-5497471BD293}"/>
    <cellStyle name="40 % - Akzent5" xfId="15698" hidden="1" xr:uid="{88F75162-0B17-4F72-87CB-FD7D61C3A226}"/>
    <cellStyle name="40 % - Akzent5" xfId="17244" hidden="1" xr:uid="{7FE5CBA9-4326-4D49-AC6D-48464F0AC60B}"/>
    <cellStyle name="40 % - Akzent5" xfId="16148" hidden="1" xr:uid="{B15D71AC-B9F5-4F67-8043-B1A12C91B76E}"/>
    <cellStyle name="40 % - Akzent5" xfId="17592" hidden="1" xr:uid="{52765C7A-573E-45B8-B5EA-12A886FB5E78}"/>
    <cellStyle name="40 % - Akzent5" xfId="17600" hidden="1" xr:uid="{91C93B5B-A8B3-430B-BF2F-4ED2C740E1C3}"/>
    <cellStyle name="40 % - Akzent5" xfId="17640" hidden="1" xr:uid="{66664C22-A422-4471-9B45-7F982CCF382F}"/>
    <cellStyle name="40 % - Akzent5" xfId="17678" hidden="1" xr:uid="{E5AA29B7-B713-48F0-8523-004AAA28C6FF}"/>
    <cellStyle name="40 % - Akzent5" xfId="17669" hidden="1" xr:uid="{A91D85BF-D04A-4BF8-B3E0-4D053C8CA77C}"/>
    <cellStyle name="40 % - Akzent5" xfId="14781" hidden="1" xr:uid="{14BD3E2E-41B1-4CFC-8AB1-2C6FB39C9D24}"/>
    <cellStyle name="40 % - Akzent5" xfId="14577" hidden="1" xr:uid="{F632A86D-6262-4C1D-ABD2-0E48DB941E10}"/>
    <cellStyle name="40 % - Akzent5" xfId="14352" hidden="1" xr:uid="{4A854092-DAED-4188-856E-3B600BB43D02}"/>
    <cellStyle name="40 % - Akzent5" xfId="13973" hidden="1" xr:uid="{C74CE4B2-2EA4-47C2-A907-4AE2C43D4186}"/>
    <cellStyle name="40 % - Akzent5" xfId="14423" hidden="1" xr:uid="{3028711B-DFF2-4B40-9E30-9FEDD238506A}"/>
    <cellStyle name="40 % - Akzent5" xfId="17732" hidden="1" xr:uid="{A1CCDD50-5A6E-44E1-8276-0A525957F3D0}"/>
    <cellStyle name="40 % - Akzent5" xfId="17740" hidden="1" xr:uid="{F214541C-1F74-4BB5-A029-167E95424912}"/>
    <cellStyle name="40 % - Akzent5" xfId="17780" hidden="1" xr:uid="{7E5A77F9-BDF0-46EF-B82C-D5049D383A4B}"/>
    <cellStyle name="40 % - Akzent5" xfId="17818" hidden="1" xr:uid="{E84826BF-417F-4EB4-891D-23CF135CA882}"/>
    <cellStyle name="40 % - Akzent5" xfId="17809" hidden="1" xr:uid="{FC0937F1-BCF2-43FA-85C9-703E5BAC2EA0}"/>
    <cellStyle name="40 % - Akzent5" xfId="17868" hidden="1" xr:uid="{A27FFE9B-1A23-4E68-AD4B-43483F600758}"/>
    <cellStyle name="40 % - Akzent5" xfId="18387" hidden="1" xr:uid="{B74A0598-F52B-48AE-837C-8D96C01FDCCA}"/>
    <cellStyle name="40 % - Akzent5" xfId="18693" hidden="1" xr:uid="{BF896548-B5CE-4DFA-96D5-94BCACB930CB}"/>
    <cellStyle name="40 % - Akzent5" xfId="18661" hidden="1" xr:uid="{7123ADBC-85E0-4346-814A-09A957482983}"/>
    <cellStyle name="40 % - Akzent5" xfId="18595" hidden="1" xr:uid="{D6DDE84B-775E-4160-9608-194DBD55C24B}"/>
    <cellStyle name="40 % - Akzent5" xfId="18992" hidden="1" xr:uid="{6C52089F-7A14-4474-8A6B-AFD6F526238E}"/>
    <cellStyle name="40 % - Akzent5" xfId="19000" hidden="1" xr:uid="{D2DFE91F-5B54-4685-9893-B4EAD17B2B18}"/>
    <cellStyle name="40 % - Akzent5" xfId="19040" hidden="1" xr:uid="{CBD9169C-818C-40BB-AB81-47F6D45CFBD8}"/>
    <cellStyle name="40 % - Akzent5" xfId="19078" hidden="1" xr:uid="{BE701651-63DA-4326-9A78-FE572CC6C197}"/>
    <cellStyle name="40 % - Akzent5" xfId="19069" hidden="1" xr:uid="{4DF48058-3942-4A0F-9C5A-43DB6062D36B}"/>
    <cellStyle name="40 % - Akzent5 2" xfId="558" xr:uid="{B6C62C03-F744-4DE1-9048-EE2163944266}"/>
    <cellStyle name="40 % - Akzent5 3" xfId="427" xr:uid="{871A2549-5ACE-4674-96F6-649C7769860E}"/>
    <cellStyle name="40 % - Akzent6" xfId="241" hidden="1" xr:uid="{877F5B1C-E3E4-475E-9085-3FD31DEFEC1E}"/>
    <cellStyle name="40 % - Akzent6" xfId="1139" hidden="1" xr:uid="{F28003B7-6947-4042-A7B7-1F8B513C73A2}"/>
    <cellStyle name="40 % - Akzent6" xfId="1451" hidden="1" xr:uid="{ECF23C76-E33D-4FC2-97A4-A0FA8A83DC29}"/>
    <cellStyle name="40 % - Akzent6" xfId="1506" hidden="1" xr:uid="{99693950-30C1-4CC0-84B6-741AA925B842}"/>
    <cellStyle name="40 % - Akzent6" xfId="1366" hidden="1" xr:uid="{3916BD95-5F5C-4075-86AC-EC0BD3B54174}"/>
    <cellStyle name="40 % - Akzent6" xfId="3363" hidden="1" xr:uid="{57C90998-5657-4A2D-9D6B-2AFEFD5865EA}"/>
    <cellStyle name="40 % - Akzent6" xfId="3366" hidden="1" xr:uid="{1DA86655-D191-4788-9E87-689CE44A47A7}"/>
    <cellStyle name="40 % - Akzent6" xfId="3411" hidden="1" xr:uid="{35C6E9FC-F94E-49C2-8FA5-517D03469A65}"/>
    <cellStyle name="40 % - Akzent6" xfId="3443" hidden="1" xr:uid="{60C08BC6-8A48-4836-89B7-628275E5BC5C}"/>
    <cellStyle name="40 % - Akzent6" xfId="3429" hidden="1" xr:uid="{A1F7C592-F071-453C-AA75-8599235F20B0}"/>
    <cellStyle name="40 % - Akzent6" xfId="3493" hidden="1" xr:uid="{D4339941-A0FE-4940-BCBC-7B0B32BFC896}"/>
    <cellStyle name="40 % - Akzent6" xfId="3519" hidden="1" xr:uid="{D5C99FFD-806B-42C9-9650-1AFB688EE417}"/>
    <cellStyle name="40 % - Akzent6" xfId="3560" hidden="1" xr:uid="{23A27B8A-4BCE-4D66-8384-0C93A4819FEE}"/>
    <cellStyle name="40 % - Akzent6" xfId="3573" hidden="1" xr:uid="{6A41B2DA-C00A-4196-AE7C-3624B8548641}"/>
    <cellStyle name="40 % - Akzent6" xfId="3545" hidden="1" xr:uid="{E9E7BC89-EEF7-4D1E-A7BB-82BA2684035B}"/>
    <cellStyle name="40 % - Akzent6" xfId="3609" hidden="1" xr:uid="{589B3F25-B956-4AF1-A10D-0F6FA430B681}"/>
    <cellStyle name="40 % - Akzent6" xfId="3612" hidden="1" xr:uid="{206A2663-6B2F-4E24-9B3E-1816DF864790}"/>
    <cellStyle name="40 % - Akzent6" xfId="3657" hidden="1" xr:uid="{31BA8F49-B157-4629-A84F-D25AA488E5E8}"/>
    <cellStyle name="40 % - Akzent6" xfId="3679" hidden="1" xr:uid="{F022BCB2-B0D5-42E6-9D9D-2A9C141D1701}"/>
    <cellStyle name="40 % - Akzent6" xfId="3665" hidden="1" xr:uid="{F2EA87FD-93D9-4491-ADFD-442A78E3E3C8}"/>
    <cellStyle name="40 % - Akzent6" xfId="3774" hidden="1" xr:uid="{D788F017-D9ED-40CC-920E-40C2F068E7AA}"/>
    <cellStyle name="40 % - Akzent6" xfId="4348" hidden="1" xr:uid="{1E1149E5-0BA4-4232-8471-C553592459A9}"/>
    <cellStyle name="40 % - Akzent6" xfId="4526" hidden="1" xr:uid="{8CC40B9F-7B0A-4D55-B46F-CA7B2E93E510}"/>
    <cellStyle name="40 % - Akzent6" xfId="4560" hidden="1" xr:uid="{DBE64447-2B8D-4683-A9C8-225EE9525D57}"/>
    <cellStyle name="40 % - Akzent6" xfId="4476" hidden="1" xr:uid="{7B888E52-F3B3-481B-B03F-690D8E4A3C64}"/>
    <cellStyle name="40 % - Akzent6" xfId="5863" hidden="1" xr:uid="{FBBCE09C-B339-4DC1-8593-4317471AE162}"/>
    <cellStyle name="40 % - Akzent6" xfId="5866" hidden="1" xr:uid="{42B74428-2F3D-4324-8C90-A6CB465D5864}"/>
    <cellStyle name="40 % - Akzent6" xfId="5911" hidden="1" xr:uid="{3295D293-0E90-4FEE-A789-03FD84496123}"/>
    <cellStyle name="40 % - Akzent6" xfId="5936" hidden="1" xr:uid="{49C06A06-27D9-4344-88F7-662CC345A568}"/>
    <cellStyle name="40 % - Akzent6" xfId="5922" hidden="1" xr:uid="{6AD568CE-C8DA-457F-9285-00025AAB1508}"/>
    <cellStyle name="40 % - Akzent6" xfId="4919" hidden="1" xr:uid="{5B2165F6-CDF9-4E90-B8E1-9F8DB791F270}"/>
    <cellStyle name="40 % - Akzent6" xfId="5582" hidden="1" xr:uid="{FBF49A9C-EBAD-42B1-A70F-726F72C486B0}"/>
    <cellStyle name="40 % - Akzent6" xfId="4748" hidden="1" xr:uid="{09831160-9993-449E-8377-A5F13D07BFBC}"/>
    <cellStyle name="40 % - Akzent6" xfId="4730" hidden="1" xr:uid="{5830B08D-DEFF-46D2-815A-C6C7D1E8B09D}"/>
    <cellStyle name="40 % - Akzent6" xfId="5427" hidden="1" xr:uid="{3495B457-E118-4455-BD18-9FD0D269A1FE}"/>
    <cellStyle name="40 % - Akzent6" xfId="6019" hidden="1" xr:uid="{E33A04DD-7BD0-4C97-B820-6928FD324EF6}"/>
    <cellStyle name="40 % - Akzent6" xfId="6022" hidden="1" xr:uid="{F68CA7C1-71D8-4259-82F7-EBEABE82A6A6}"/>
    <cellStyle name="40 % - Akzent6" xfId="6067" hidden="1" xr:uid="{7DB699D7-8964-4E10-B0FE-95CEE6913D36}"/>
    <cellStyle name="40 % - Akzent6" xfId="6099" hidden="1" xr:uid="{29CFE56B-E83A-44DD-AF8E-13CEAC461A88}"/>
    <cellStyle name="40 % - Akzent6" xfId="6085" hidden="1" xr:uid="{57DBF687-6457-498B-9F8E-CB4239113312}"/>
    <cellStyle name="40 % - Akzent6" xfId="4291" hidden="1" xr:uid="{2B34D5AA-7A0E-4537-9C26-D256948F1E3C}"/>
    <cellStyle name="40 % - Akzent6" xfId="5077" hidden="1" xr:uid="{C0773EA4-ECCF-427E-ADAB-5FB188AE53CC}"/>
    <cellStyle name="40 % - Akzent6" xfId="4363" hidden="1" xr:uid="{C5D6DA5F-13ED-40D4-A70A-CECBB5367602}"/>
    <cellStyle name="40 % - Akzent6" xfId="4155" hidden="1" xr:uid="{32F66A39-3FF7-46E1-A9D8-C8A6E101E965}"/>
    <cellStyle name="40 % - Akzent6" xfId="5272" hidden="1" xr:uid="{AFCB4B2A-DFA1-4F35-A1C2-BB2DC0D4B3A3}"/>
    <cellStyle name="40 % - Akzent6" xfId="6163" hidden="1" xr:uid="{7229DC16-2EC7-43CC-BDE9-D54905DB78B4}"/>
    <cellStyle name="40 % - Akzent6" xfId="6166" hidden="1" xr:uid="{6EE77841-D05A-4FAC-9205-FD8572162013}"/>
    <cellStyle name="40 % - Akzent6" xfId="6211" hidden="1" xr:uid="{B4D23ED7-F622-4799-9886-73A8D3DD710D}"/>
    <cellStyle name="40 % - Akzent6" xfId="6243" hidden="1" xr:uid="{BC7C0D2B-2742-424A-94C5-C4B3F82B082C}"/>
    <cellStyle name="40 % - Akzent6" xfId="6229" hidden="1" xr:uid="{C06EFF96-FD76-47D8-9830-41D9E5B6A6EA}"/>
    <cellStyle name="40 % - Akzent6" xfId="6363" hidden="1" xr:uid="{94048AD0-4CF5-4602-81AF-248F879DAB5C}"/>
    <cellStyle name="40 % - Akzent6" xfId="6751" hidden="1" xr:uid="{31B732B8-EDE5-464E-8693-B762C3013831}"/>
    <cellStyle name="40 % - Akzent6" xfId="6995" hidden="1" xr:uid="{BAFCE44E-330D-4B84-A4F7-5453FE6FB877}"/>
    <cellStyle name="40 % - Akzent6" xfId="7038" hidden="1" xr:uid="{347A6D47-2D2D-4187-87B2-074B4CB2171A}"/>
    <cellStyle name="40 % - Akzent6" xfId="6927" hidden="1" xr:uid="{BCE6805C-A50C-4749-B41C-BC9A10E45F2E}"/>
    <cellStyle name="40 % - Akzent6" xfId="7409" hidden="1" xr:uid="{9788B188-1CF3-41D1-9B92-0C78E00A7473}"/>
    <cellStyle name="40 % - Akzent6" xfId="7412" hidden="1" xr:uid="{926B0F5E-131E-4742-9118-52B2C787BA60}"/>
    <cellStyle name="40 % - Akzent6" xfId="7457" hidden="1" xr:uid="{706C62B0-BD4A-414A-9466-D8EA128AAA0F}"/>
    <cellStyle name="40 % - Akzent6" xfId="7489" hidden="1" xr:uid="{030B3BDD-9AD9-433C-87C6-C948ECF8DC5B}"/>
    <cellStyle name="40 % - Akzent6" xfId="7475" hidden="1" xr:uid="{5553F0CB-F934-4B6B-BFE4-54369A503399}"/>
    <cellStyle name="40 % - Akzent6" xfId="7539" hidden="1" xr:uid="{A089F28B-46E6-4274-AD69-613D9BF58CDC}"/>
    <cellStyle name="40 % - Akzent6" xfId="7565" hidden="1" xr:uid="{940DA9AB-671E-4D75-9E46-A41484050796}"/>
    <cellStyle name="40 % - Akzent6" xfId="7606" hidden="1" xr:uid="{A558EB61-A172-43FB-A5CE-3A63F735A6F3}"/>
    <cellStyle name="40 % - Akzent6" xfId="7619" hidden="1" xr:uid="{85397F31-A973-471A-ADFD-07B61E511DF8}"/>
    <cellStyle name="40 % - Akzent6" xfId="7591" hidden="1" xr:uid="{92D6634C-0FC8-4D16-9801-46EB1DB567B9}"/>
    <cellStyle name="40 % - Akzent6" xfId="7655" hidden="1" xr:uid="{F953288C-8FDD-4532-B0B0-7A9FAF7817F4}"/>
    <cellStyle name="40 % - Akzent6" xfId="7658" hidden="1" xr:uid="{9B637684-C37D-43F1-96D1-8C82504AA88C}"/>
    <cellStyle name="40 % - Akzent6" xfId="7703" hidden="1" xr:uid="{C40D45C2-802F-42B7-8088-5DA3D8AFCA21}"/>
    <cellStyle name="40 % - Akzent6" xfId="7725" hidden="1" xr:uid="{F2E47DCE-7F9F-46AA-B3E4-2C0A4F51F70B}"/>
    <cellStyle name="40 % - Akzent6" xfId="7711" hidden="1" xr:uid="{0237355E-ED18-4D90-AEBE-24A2687FD700}"/>
    <cellStyle name="40 % - Akzent6" xfId="7354" hidden="1" xr:uid="{BC5F52C4-AED3-4808-9EDE-0B1B81318696}"/>
    <cellStyle name="40 % - Akzent6" xfId="7141" hidden="1" xr:uid="{C3925B22-D19C-47C2-8D7F-6F5637E2FD68}"/>
    <cellStyle name="40 % - Akzent6" xfId="7131" hidden="1" xr:uid="{A69A9A70-5478-4EAE-B69C-6FB199ABF541}"/>
    <cellStyle name="40 % - Akzent6" xfId="6803" hidden="1" xr:uid="{DC854C0F-B53A-4734-9863-4E0DF647CDC4}"/>
    <cellStyle name="40 % - Akzent6" xfId="7322" hidden="1" xr:uid="{87D736CB-1CAD-4BDC-99E9-086984BB644B}"/>
    <cellStyle name="40 % - Akzent6" xfId="7779" hidden="1" xr:uid="{AB07C9DF-EDAF-41E8-AE52-D1106432FCAD}"/>
    <cellStyle name="40 % - Akzent6" xfId="7782" hidden="1" xr:uid="{B3A2A97C-5BD4-409E-BBFC-18054FBFF531}"/>
    <cellStyle name="40 % - Akzent6" xfId="7827" hidden="1" xr:uid="{E3CD0930-32F7-4CFC-BC27-71AA66BE35DC}"/>
    <cellStyle name="40 % - Akzent6" xfId="7849" hidden="1" xr:uid="{DC0A7E0A-2ABB-4351-A607-7B9369A4721B}"/>
    <cellStyle name="40 % - Akzent6" xfId="7835" hidden="1" xr:uid="{9EAAE67F-1104-4204-A3D4-236E443996D0}"/>
    <cellStyle name="40 % - Akzent6" xfId="7893" hidden="1" xr:uid="{8F5546EA-606B-4580-8EAB-506B348BFA51}"/>
    <cellStyle name="40 % - Akzent6" xfId="7919" hidden="1" xr:uid="{5CD0CA2D-D45E-4ED7-9456-C697CF79010E}"/>
    <cellStyle name="40 % - Akzent6" xfId="7960" hidden="1" xr:uid="{A027104D-A61C-4B6E-9D6D-FB3A8ADDA2C8}"/>
    <cellStyle name="40 % - Akzent6" xfId="7973" hidden="1" xr:uid="{A1E31548-B246-481B-A5B5-ACECB54E3665}"/>
    <cellStyle name="40 % - Akzent6" xfId="7945" hidden="1" xr:uid="{ABDCEB9C-F808-43A8-8758-65AD4AEA7DE4}"/>
    <cellStyle name="40 % - Akzent6" xfId="8009" hidden="1" xr:uid="{CCFCFA5A-2FD7-4528-989A-C3E49222102D}"/>
    <cellStyle name="40 % - Akzent6" xfId="8012" hidden="1" xr:uid="{C7DE81EC-E2ED-4497-841E-0A3424C89609}"/>
    <cellStyle name="40 % - Akzent6" xfId="8057" hidden="1" xr:uid="{4C4F7FA4-2A6E-4EA5-8E73-218330AC7E61}"/>
    <cellStyle name="40 % - Akzent6" xfId="8079" hidden="1" xr:uid="{8A0274DC-413C-43D0-AAC2-EA37056276EF}"/>
    <cellStyle name="40 % - Akzent6" xfId="8065" hidden="1" xr:uid="{27189D62-347D-4DB9-9520-E3AF86704F69}"/>
    <cellStyle name="40 % - Akzent6" xfId="8144" hidden="1" xr:uid="{980FD539-34EC-407A-83FB-8BCDCF71274B}"/>
    <cellStyle name="40 % - Akzent6" xfId="8721" hidden="1" xr:uid="{4EBD0B2C-E5B8-4410-9A5E-6BE362A031EB}"/>
    <cellStyle name="40 % - Akzent6" xfId="9033" hidden="1" xr:uid="{0E6EDC6E-A941-4DF0-9CDF-E0B3DC9F351A}"/>
    <cellStyle name="40 % - Akzent6" xfId="9088" hidden="1" xr:uid="{23C58CD4-3B5A-4B0F-9B55-31BA04D7C727}"/>
    <cellStyle name="40 % - Akzent6" xfId="8948" hidden="1" xr:uid="{C38CE714-2DF0-4E1D-A01B-D5498FC2572B}"/>
    <cellStyle name="40 % - Akzent6" xfId="10109" hidden="1" xr:uid="{38EF62D0-D209-4BEA-AD00-BC2059B437D7}"/>
    <cellStyle name="40 % - Akzent6" xfId="10112" hidden="1" xr:uid="{32838BDD-254D-46C0-9BC4-B94D19A47C50}"/>
    <cellStyle name="40 % - Akzent6" xfId="10157" hidden="1" xr:uid="{18384D68-0747-4878-9534-240BECE08B25}"/>
    <cellStyle name="40 % - Akzent6" xfId="10189" hidden="1" xr:uid="{82D72AA3-F0A1-43AC-A4E2-2904046559D0}"/>
    <cellStyle name="40 % - Akzent6" xfId="10175" hidden="1" xr:uid="{F3406910-BDCE-4C1C-8916-CBC6DB039FE5}"/>
    <cellStyle name="40 % - Akzent6" xfId="9383" hidden="1" xr:uid="{5F72B6D0-9449-41D2-8F5C-83F9CEE06679}"/>
    <cellStyle name="40 % - Akzent6" xfId="9781" hidden="1" xr:uid="{D67732F8-6374-49B7-9946-A99F68AFAF9D}"/>
    <cellStyle name="40 % - Akzent6" xfId="8306" hidden="1" xr:uid="{270BC1E2-2518-4630-A205-E6889C4D0BF1}"/>
    <cellStyle name="40 % - Akzent6" xfId="9558" hidden="1" xr:uid="{4ABDB4FA-33D0-4613-BB32-86BB7B3463C3}"/>
    <cellStyle name="40 % - Akzent6" xfId="9222" hidden="1" xr:uid="{037DF30F-798B-43A9-9CC6-9D63234D5B48}"/>
    <cellStyle name="40 % - Akzent6" xfId="10317" hidden="1" xr:uid="{7B758EDA-69B6-4F92-9F77-0EAFF3A9DFC9}"/>
    <cellStyle name="40 % - Akzent6" xfId="10320" hidden="1" xr:uid="{BAA655BD-B82E-4411-A891-7AA02DCC5BC8}"/>
    <cellStyle name="40 % - Akzent6" xfId="10365" hidden="1" xr:uid="{3FF244C8-BFA1-4678-956C-D38A8329B365}"/>
    <cellStyle name="40 % - Akzent6" xfId="10397" hidden="1" xr:uid="{803029A7-4D98-483C-81B0-3283BB4D424C}"/>
    <cellStyle name="40 % - Akzent6" xfId="10383" hidden="1" xr:uid="{7F6F9C2F-DADE-4712-AE17-D279C8A3F64E}"/>
    <cellStyle name="40 % - Akzent6" xfId="10277" hidden="1" xr:uid="{D9891339-37A9-46E2-B8D7-B83279E41B34}"/>
    <cellStyle name="40 % - Akzent6" xfId="8190" hidden="1" xr:uid="{68E79A1C-3D5B-4F67-93FE-731ACE4AFABA}"/>
    <cellStyle name="40 % - Akzent6" xfId="10228" hidden="1" xr:uid="{CB04FE7E-71F1-48DE-ABC1-A8F01EB357A6}"/>
    <cellStyle name="40 % - Akzent6" xfId="8206" hidden="1" xr:uid="{08F9D744-A6A4-4200-8726-FDFB41021B16}"/>
    <cellStyle name="40 % - Akzent6" xfId="10058" hidden="1" xr:uid="{7CAA24E5-AFBE-481D-A14E-EE0F7C6423A0}"/>
    <cellStyle name="40 % - Akzent6" xfId="10446" hidden="1" xr:uid="{0A1D2840-F815-4277-91CC-9AC7BFAFC9EE}"/>
    <cellStyle name="40 % - Akzent6" xfId="10449" hidden="1" xr:uid="{90887E89-9C5B-4A13-A39D-0D90CB353225}"/>
    <cellStyle name="40 % - Akzent6" xfId="10494" hidden="1" xr:uid="{250D9383-A372-4146-8B67-41D529E95965}"/>
    <cellStyle name="40 % - Akzent6" xfId="10516" hidden="1" xr:uid="{607697D0-78E6-41F3-AB0B-168F906D8CBE}"/>
    <cellStyle name="40 % - Akzent6" xfId="10502" hidden="1" xr:uid="{FE413663-08DE-4189-87A7-E0D619FCD626}"/>
    <cellStyle name="40 % - Akzent6" xfId="10561" hidden="1" xr:uid="{A3523666-A411-4EB1-A2C7-E4A358588815}"/>
    <cellStyle name="40 % - Akzent6" xfId="10678" hidden="1" xr:uid="{4ACD232A-A572-44F7-923A-CAFDFA851893}"/>
    <cellStyle name="40 % - Akzent6" xfId="10766" hidden="1" xr:uid="{5DBC6D73-C5AC-401F-825B-D01ACE00A734}"/>
    <cellStyle name="40 % - Akzent6" xfId="10790" hidden="1" xr:uid="{C0924500-C871-4B58-BE2D-27422BD25F11}"/>
    <cellStyle name="40 % - Akzent6" xfId="10737" hidden="1" xr:uid="{F0D4DF63-486A-4612-A24C-BAEB7B76AE5E}"/>
    <cellStyle name="40 % - Akzent6" xfId="10969" hidden="1" xr:uid="{A3D9C15A-B70E-47FD-B35B-56A0B5F4C3FA}"/>
    <cellStyle name="40 % - Akzent6" xfId="10972" hidden="1" xr:uid="{DA9BD496-C0C0-47F7-88C8-4140ABA50525}"/>
    <cellStyle name="40 % - Akzent6" xfId="11017" hidden="1" xr:uid="{5032B025-5A08-468A-AB97-F719875C2189}"/>
    <cellStyle name="40 % - Akzent6" xfId="11039" hidden="1" xr:uid="{44ABC395-3228-4F77-9527-0109D581DE80}"/>
    <cellStyle name="40 % - Akzent6" xfId="11025" hidden="1" xr:uid="{21D0DA45-7AD8-4E47-9A50-3EA3BF8FE737}"/>
    <cellStyle name="40 % - Akzent6" xfId="11129" hidden="1" xr:uid="{50089A31-7B32-43FF-85D3-8269CF6670C6}"/>
    <cellStyle name="40 % - Akzent6" xfId="11504" hidden="1" xr:uid="{2ADB40C8-58F1-49D0-AD26-C63A6EB8132A}"/>
    <cellStyle name="40 % - Akzent6" xfId="11661" hidden="1" xr:uid="{EA082E95-09EE-4324-8FD2-5C04AA6D703F}"/>
    <cellStyle name="40 % - Akzent6" xfId="11692" hidden="1" xr:uid="{CB2AC5D7-DABF-4704-830A-FEB64059EEC5}"/>
    <cellStyle name="40 % - Akzent6" xfId="11619" hidden="1" xr:uid="{01E50D65-CA1E-4002-BB97-A5EBE5416DA7}"/>
    <cellStyle name="40 % - Akzent6" xfId="12592" hidden="1" xr:uid="{BAF0226D-3C43-4C73-9FB3-87C5FC608FD1}"/>
    <cellStyle name="40 % - Akzent6" xfId="12595" hidden="1" xr:uid="{AC9059AF-CF5B-497C-AEDA-D50C6451C444}"/>
    <cellStyle name="40 % - Akzent6" xfId="12640" hidden="1" xr:uid="{05C1A1DF-2211-4147-AD96-AD027C9D0851}"/>
    <cellStyle name="40 % - Akzent6" xfId="12663" hidden="1" xr:uid="{C301191C-90D5-4C7B-BDB8-A725A35FF3E2}"/>
    <cellStyle name="40 % - Akzent6" xfId="12649" hidden="1" xr:uid="{B72A0907-517C-48D9-9CC4-EAA6F3C0D9BC}"/>
    <cellStyle name="40 % - Akzent6" xfId="12560" hidden="1" xr:uid="{C664726B-E5AC-44A6-B573-70A3758192B2}"/>
    <cellStyle name="40 % - Akzent6" xfId="11879" hidden="1" xr:uid="{BFF09F5B-D4C1-4747-923B-FFD10A769EF3}"/>
    <cellStyle name="40 % - Akzent6" xfId="12276" hidden="1" xr:uid="{5CF7FE67-08D4-4C74-BD14-0E7FFBA906FC}"/>
    <cellStyle name="40 % - Akzent6" xfId="12260" hidden="1" xr:uid="{A57413E9-B117-4DB7-8EF8-F4D9CB506647}"/>
    <cellStyle name="40 % - Akzent6" xfId="12309" hidden="1" xr:uid="{469492D4-5391-429C-9DCB-BC34EF95DF24}"/>
    <cellStyle name="40 % - Akzent6" xfId="12794" hidden="1" xr:uid="{F4E470DC-B385-4BA9-A84C-5019DDED442B}"/>
    <cellStyle name="40 % - Akzent6" xfId="12797" hidden="1" xr:uid="{6091D462-0044-413B-8337-2591CBBA66C0}"/>
    <cellStyle name="40 % - Akzent6" xfId="12842" hidden="1" xr:uid="{8C50A41D-D238-4499-96B1-EF7F1E09B186}"/>
    <cellStyle name="40 % - Akzent6" xfId="12870" hidden="1" xr:uid="{AB961E83-4E71-4C12-8D9F-3AF23C99B5E5}"/>
    <cellStyle name="40 % - Akzent6" xfId="12856" hidden="1" xr:uid="{73B1284E-3206-464F-86D5-E51F5E684D6E}"/>
    <cellStyle name="40 % - Akzent6" xfId="12762" hidden="1" xr:uid="{52667CA7-1D03-41F2-9C2C-4C84E7447F61}"/>
    <cellStyle name="40 % - Akzent6" xfId="11994" hidden="1" xr:uid="{5BD6EBA3-329E-4A0F-BDAE-2FB3473E24AD}"/>
    <cellStyle name="40 % - Akzent6" xfId="11258" hidden="1" xr:uid="{6E7FE5DF-6201-4AE9-9F17-9DBA0FD2F5DD}"/>
    <cellStyle name="40 % - Akzent6" xfId="11751" hidden="1" xr:uid="{5414E72F-8F3F-421A-8987-8986D016B3D5}"/>
    <cellStyle name="40 % - Akzent6" xfId="11797" hidden="1" xr:uid="{72389490-524B-4463-84FC-6DBE3E2EE55E}"/>
    <cellStyle name="40 % - Akzent6" xfId="12972" hidden="1" xr:uid="{69F0CF97-E7FA-4B5E-9D8F-AB8C768BD900}"/>
    <cellStyle name="40 % - Akzent6" xfId="12975" hidden="1" xr:uid="{CD370B02-D3E3-4093-AB52-D1E013EDA396}"/>
    <cellStyle name="40 % - Akzent6" xfId="13020" hidden="1" xr:uid="{F026622D-F238-47F6-A281-665ACBFB3794}"/>
    <cellStyle name="40 % - Akzent6" xfId="13046" hidden="1" xr:uid="{9A1EC91F-39CC-4166-B13D-35E477EC3C9B}"/>
    <cellStyle name="40 % - Akzent6" xfId="13032" hidden="1" xr:uid="{1D20B5C5-2F70-4BA5-B783-31F68DF55A68}"/>
    <cellStyle name="40 % - Akzent6" xfId="12939" hidden="1" xr:uid="{8A3F06BC-36C3-4883-B3A1-76B19480975A}"/>
    <cellStyle name="40 % - Akzent6" xfId="11927" hidden="1" xr:uid="{924D9A78-E488-46ED-9C9B-FF6D8335365F}"/>
    <cellStyle name="40 % - Akzent6" xfId="12478" hidden="1" xr:uid="{1C2EBA87-121F-4BE8-9DD2-FEDB79816D5D}"/>
    <cellStyle name="40 % - Akzent6" xfId="12283" hidden="1" xr:uid="{D85B9A59-7343-4FBF-B899-03BE382D3A50}"/>
    <cellStyle name="40 % - Akzent6" xfId="11538" hidden="1" xr:uid="{7DEB1CF8-F255-42C0-82E9-DFB1C6F4CD18}"/>
    <cellStyle name="40 % - Akzent6" xfId="13106" hidden="1" xr:uid="{74EAA3AC-D949-4802-BFC6-C0CE23979CDD}"/>
    <cellStyle name="40 % - Akzent6" xfId="13109" hidden="1" xr:uid="{751086DF-D8F9-4770-A31F-403188E2F4AD}"/>
    <cellStyle name="40 % - Akzent6" xfId="13154" hidden="1" xr:uid="{1F74D1AD-38B5-4608-AE01-F0A64891546C}"/>
    <cellStyle name="40 % - Akzent6" xfId="13179" hidden="1" xr:uid="{47EB5F3C-D425-41B0-BDFB-417A53C129E2}"/>
    <cellStyle name="40 % - Akzent6" xfId="13165" hidden="1" xr:uid="{6736DCA5-D3DF-45ED-B125-1E565128EF31}"/>
    <cellStyle name="40 % - Akzent6" xfId="13082" hidden="1" xr:uid="{88B60406-F731-40DC-844A-8E4161D5C226}"/>
    <cellStyle name="40 % - Akzent6" xfId="11464" hidden="1" xr:uid="{95367360-D445-4182-B4EA-3EEDD1CCBA27}"/>
    <cellStyle name="40 % - Akzent6" xfId="11629" hidden="1" xr:uid="{2BFE8866-8BF1-493E-A4A0-8FDFEB94A0D7}"/>
    <cellStyle name="40 % - Akzent6" xfId="11346" hidden="1" xr:uid="{B9539F2C-D40B-4DDF-945E-1672D170BD75}"/>
    <cellStyle name="40 % - Akzent6" xfId="11825" hidden="1" xr:uid="{272BC085-B46A-44E6-A205-3183D4A314B3}"/>
    <cellStyle name="40 % - Akzent6" xfId="13231" hidden="1" xr:uid="{014708EA-5D94-4973-A5F1-CCB189891442}"/>
    <cellStyle name="40 % - Akzent6" xfId="13234" hidden="1" xr:uid="{D86763D5-76D8-4264-8A97-B61815553E4C}"/>
    <cellStyle name="40 % - Akzent6" xfId="13279" hidden="1" xr:uid="{EE38D376-43C3-47F0-A509-D4EC57F4B4C5}"/>
    <cellStyle name="40 % - Akzent6" xfId="13305" hidden="1" xr:uid="{6796D507-1F74-4D38-B04B-BE882F52965B}"/>
    <cellStyle name="40 % - Akzent6" xfId="13291" hidden="1" xr:uid="{4CA4861F-85C5-41B9-8174-FCC9D28232F0}"/>
    <cellStyle name="40 % - Akzent6" xfId="13207" hidden="1" xr:uid="{2208E4C5-8145-45A8-9A17-3C93F8F447ED}"/>
    <cellStyle name="40 % - Akzent6" xfId="12280" hidden="1" xr:uid="{744C1939-221C-4388-9F02-BAD724C6EC84}"/>
    <cellStyle name="40 % - Akzent6" xfId="12333" hidden="1" xr:uid="{4D57EAE3-7FCF-4202-874A-CC71243FFC50}"/>
    <cellStyle name="40 % - Akzent6" xfId="11106" hidden="1" xr:uid="{A9EF4FC5-3BD3-4C69-A4B7-C8F727CC93E8}"/>
    <cellStyle name="40 % - Akzent6" xfId="12028" hidden="1" xr:uid="{EF61B970-68FF-48A4-A4E3-8CBE8CA98F4C}"/>
    <cellStyle name="40 % - Akzent6" xfId="13356" hidden="1" xr:uid="{8D241898-FA20-4801-94B8-467B88859D94}"/>
    <cellStyle name="40 % - Akzent6" xfId="13359" hidden="1" xr:uid="{63665ACE-7125-4328-979C-756FF2D803B6}"/>
    <cellStyle name="40 % - Akzent6" xfId="13404" hidden="1" xr:uid="{E56BE949-9862-4065-8693-C81C28790B35}"/>
    <cellStyle name="40 % - Akzent6" xfId="13436" hidden="1" xr:uid="{5B981E78-AE4A-433E-82CE-3BDB696D4547}"/>
    <cellStyle name="40 % - Akzent6" xfId="13422" hidden="1" xr:uid="{DCA87BB1-963D-42B0-81F2-ED3D131F62F7}"/>
    <cellStyle name="40 % - Akzent6" xfId="13569" hidden="1" xr:uid="{A8DE4DE5-45D6-4429-B57B-E9324D56EE48}"/>
    <cellStyle name="40 % - Akzent6" xfId="13790" hidden="1" xr:uid="{C6BBD6BE-90C2-4429-AE75-2D94FA001230}"/>
    <cellStyle name="40 % - Akzent6" xfId="13850" hidden="1" xr:uid="{749D5921-15B2-4699-805D-A170180319FA}"/>
    <cellStyle name="40 % - Akzent6" xfId="13865" hidden="1" xr:uid="{548A931F-8CDB-4D4F-91C9-ABCABEF1D720}"/>
    <cellStyle name="40 % - Akzent6" xfId="13828" hidden="1" xr:uid="{957E6B1D-AB9C-4C69-B888-DEEFBD82ECDB}"/>
    <cellStyle name="40 % - Akzent6" xfId="14814" hidden="1" xr:uid="{DD9FB3F4-13DC-4525-B42D-E8B6ECFEB71B}"/>
    <cellStyle name="40 % - Akzent6" xfId="14817" hidden="1" xr:uid="{2678C89D-395D-46E6-A85F-37AE4B5948E8}"/>
    <cellStyle name="40 % - Akzent6" xfId="14862" hidden="1" xr:uid="{3199152F-0B9D-43B5-A667-E42314616264}"/>
    <cellStyle name="40 % - Akzent6" xfId="14885" hidden="1" xr:uid="{11761352-A051-4ED4-986D-0715AC9DF9A0}"/>
    <cellStyle name="40 % - Akzent6" xfId="14871" hidden="1" xr:uid="{B894851B-FE7F-4594-8730-32548D5F1418}"/>
    <cellStyle name="40 % - Akzent6" xfId="14931" hidden="1" xr:uid="{8A8E72B6-2C0A-4807-899D-74FE9CD684E8}"/>
    <cellStyle name="40 % - Akzent6" xfId="14957" hidden="1" xr:uid="{983EE697-32C1-47F1-8396-8374CD2F1C00}"/>
    <cellStyle name="40 % - Akzent6" xfId="14998" hidden="1" xr:uid="{4B3CDC04-84AB-40DE-9CD7-237EAF1096EE}"/>
    <cellStyle name="40 % - Akzent6" xfId="15011" hidden="1" xr:uid="{06FD6D69-3DEF-4E1F-AF74-D2952C11740D}"/>
    <cellStyle name="40 % - Akzent6" xfId="14983" hidden="1" xr:uid="{3A4F63F9-B1A0-4FA6-BA66-C1820B1CB4D3}"/>
    <cellStyle name="40 % - Akzent6" xfId="15047" hidden="1" xr:uid="{1E01401A-8A76-42DD-B521-349827D44BE5}"/>
    <cellStyle name="40 % - Akzent6" xfId="15050" hidden="1" xr:uid="{4E4A4C73-FE27-4748-A8F7-95EF24A8A609}"/>
    <cellStyle name="40 % - Akzent6" xfId="15095" hidden="1" xr:uid="{0BBF9D0C-907C-4BCF-BB6A-CF1A531C9811}"/>
    <cellStyle name="40 % - Akzent6" xfId="15117" hidden="1" xr:uid="{7BFC9429-3167-4D22-AAD6-7E17057E0F7E}"/>
    <cellStyle name="40 % - Akzent6" xfId="15103" hidden="1" xr:uid="{81BC20D0-4906-41FA-A29C-BBF9DB2D3DBB}"/>
    <cellStyle name="40 % - Akzent6" xfId="15206" hidden="1" xr:uid="{0D7418E8-A53F-4500-9467-67A41FF451C8}"/>
    <cellStyle name="40 % - Akzent6" xfId="15780" hidden="1" xr:uid="{5506DAE4-A45A-48FF-BD5A-D6E543EC6711}"/>
    <cellStyle name="40 % - Akzent6" xfId="15958" hidden="1" xr:uid="{CA45C0E1-4458-4B9A-A174-5B2B31ADADBB}"/>
    <cellStyle name="40 % - Akzent6" xfId="15992" hidden="1" xr:uid="{6D8856DC-0246-4F87-8B8A-45ED5F24FA6E}"/>
    <cellStyle name="40 % - Akzent6" xfId="15908" hidden="1" xr:uid="{B71A6DDD-5190-41E1-9573-68CDF7609355}"/>
    <cellStyle name="40 % - Akzent6" xfId="17295" hidden="1" xr:uid="{A8BF19B5-6844-4070-A660-ECE05D2F6199}"/>
    <cellStyle name="40 % - Akzent6" xfId="17298" hidden="1" xr:uid="{73AED026-9BF4-4D75-9185-680688DE9EB2}"/>
    <cellStyle name="40 % - Akzent6" xfId="17343" hidden="1" xr:uid="{D3A964BF-941D-4B5D-BB50-D73AE8C068A8}"/>
    <cellStyle name="40 % - Akzent6" xfId="17368" hidden="1" xr:uid="{03255133-B1BC-451F-86D7-A8944DAE4898}"/>
    <cellStyle name="40 % - Akzent6" xfId="17354" hidden="1" xr:uid="{6DBB0FA9-B7E6-4119-8A0F-B18127C2E26E}"/>
    <cellStyle name="40 % - Akzent6" xfId="16351" hidden="1" xr:uid="{D457F9E5-75C6-49B0-86B7-9C4657FAB803}"/>
    <cellStyle name="40 % - Akzent6" xfId="17014" hidden="1" xr:uid="{286B177A-7A70-4FEE-A74B-AE1D5EC32175}"/>
    <cellStyle name="40 % - Akzent6" xfId="16180" hidden="1" xr:uid="{19E760E9-1889-47C4-B7E8-534A5555ADA5}"/>
    <cellStyle name="40 % - Akzent6" xfId="16162" hidden="1" xr:uid="{C27880B4-64BC-4FEB-AB96-96DA2E22914D}"/>
    <cellStyle name="40 % - Akzent6" xfId="16859" hidden="1" xr:uid="{EC975B54-34A2-4278-B58F-8E3FF1AFD2E3}"/>
    <cellStyle name="40 % - Akzent6" xfId="17451" hidden="1" xr:uid="{15123364-F07C-4EE4-8DF1-E9D4925F87DD}"/>
    <cellStyle name="40 % - Akzent6" xfId="17454" hidden="1" xr:uid="{618EA8C3-8036-4F94-B480-19BF91BAF74B}"/>
    <cellStyle name="40 % - Akzent6" xfId="17499" hidden="1" xr:uid="{21BC965A-7469-4F12-8251-582F0608ECD2}"/>
    <cellStyle name="40 % - Akzent6" xfId="17531" hidden="1" xr:uid="{155C3F77-830E-4760-8EF9-D366019BF74E}"/>
    <cellStyle name="40 % - Akzent6" xfId="17517" hidden="1" xr:uid="{16415438-6744-4340-9DE1-7754A16F49A7}"/>
    <cellStyle name="40 % - Akzent6" xfId="15723" hidden="1" xr:uid="{5B9165A0-D55D-4C88-BFAB-3D99461ACF2F}"/>
    <cellStyle name="40 % - Akzent6" xfId="16509" hidden="1" xr:uid="{AAF1B373-67AA-45F9-A2DA-5243A3E94521}"/>
    <cellStyle name="40 % - Akzent6" xfId="15795" hidden="1" xr:uid="{6302CEFD-8E9B-447E-B772-3750490E08B0}"/>
    <cellStyle name="40 % - Akzent6" xfId="15587" hidden="1" xr:uid="{4B1D0719-2F3C-473B-A4C7-72B7DD80259C}"/>
    <cellStyle name="40 % - Akzent6" xfId="16704" hidden="1" xr:uid="{0F5744EE-5D2C-4083-BDBA-F4945CC25B4A}"/>
    <cellStyle name="40 % - Akzent6" xfId="17595" hidden="1" xr:uid="{EFFE8AFE-5A34-4A47-A74B-935EA2D8DB37}"/>
    <cellStyle name="40 % - Akzent6" xfId="17598" hidden="1" xr:uid="{46DB3A22-0C86-45BE-AA5B-7C0348FD3E19}"/>
    <cellStyle name="40 % - Akzent6" xfId="17643" hidden="1" xr:uid="{64751813-9CC1-430A-B1AE-1354FD6C104F}"/>
    <cellStyle name="40 % - Akzent6" xfId="17675" hidden="1" xr:uid="{12ABE2A2-4520-4710-AE17-048E563708A5}"/>
    <cellStyle name="40 % - Akzent6" xfId="17661" hidden="1" xr:uid="{35651DE0-FBAE-45AE-8C93-19D39437570A}"/>
    <cellStyle name="40 % - Akzent6" xfId="14778" hidden="1" xr:uid="{00958478-C8D1-4638-B52F-57C66DFB63A1}"/>
    <cellStyle name="40 % - Akzent6" xfId="14031" hidden="1" xr:uid="{B6A3C5F8-06D8-4C3B-A506-381BC8CE6A19}"/>
    <cellStyle name="40 % - Akzent6" xfId="13535" hidden="1" xr:uid="{478C5575-8BCE-4D41-B771-188C6078DAB3}"/>
    <cellStyle name="40 % - Akzent6" xfId="13943" hidden="1" xr:uid="{B0B62E44-610E-41C6-B228-6ED9F29B144E}"/>
    <cellStyle name="40 % - Akzent6" xfId="14404" hidden="1" xr:uid="{5EEC675B-5798-42AC-8C6A-CD9FA543E739}"/>
    <cellStyle name="40 % - Akzent6" xfId="17735" hidden="1" xr:uid="{DB765914-A06D-49BA-9E87-A2F25A8BD845}"/>
    <cellStyle name="40 % - Akzent6" xfId="17738" hidden="1" xr:uid="{CEB6D950-7BC4-49D3-A1EB-3465F0C36660}"/>
    <cellStyle name="40 % - Akzent6" xfId="17783" hidden="1" xr:uid="{284693FB-02E6-4D8C-83B8-37CAD22D5069}"/>
    <cellStyle name="40 % - Akzent6" xfId="17815" hidden="1" xr:uid="{D7ED480B-CF22-4C1C-86BF-5677330BF32D}"/>
    <cellStyle name="40 % - Akzent6" xfId="17801" hidden="1" xr:uid="{C16907EC-E97A-4831-B6FE-E87CF4470161}"/>
    <cellStyle name="40 % - Akzent6" xfId="17871" hidden="1" xr:uid="{B0806DF3-2043-4DCF-96AC-B57DE31AF618}"/>
    <cellStyle name="40 % - Akzent6" xfId="18391" hidden="1" xr:uid="{B342F3DA-D692-4F67-809F-22E45750F96A}"/>
    <cellStyle name="40 % - Akzent6" xfId="18703" hidden="1" xr:uid="{9339E5CB-C367-4BD6-861E-5824D542830A}"/>
    <cellStyle name="40 % - Akzent6" xfId="18758" hidden="1" xr:uid="{3AB1EB12-4F10-4205-B56C-1D151CAB97BB}"/>
    <cellStyle name="40 % - Akzent6" xfId="18618" hidden="1" xr:uid="{F605DF87-072A-41B3-8F98-6105ABD24BF2}"/>
    <cellStyle name="40 % - Akzent6" xfId="18995" hidden="1" xr:uid="{3A964FF1-4E31-401B-ADAF-2D240DACD9E8}"/>
    <cellStyle name="40 % - Akzent6" xfId="18998" hidden="1" xr:uid="{C2917D6E-7116-40D9-8091-27FFEC6B2BF5}"/>
    <cellStyle name="40 % - Akzent6" xfId="19043" hidden="1" xr:uid="{AC7E448B-A452-4A3C-B62C-71DF3560B858}"/>
    <cellStyle name="40 % - Akzent6" xfId="19075" hidden="1" xr:uid="{E42931DD-E557-4674-8ADC-6F5E44300E6F}"/>
    <cellStyle name="40 % - Akzent6" xfId="19061" hidden="1" xr:uid="{9BA18883-9B87-43A4-A6F3-07A2377EE688}"/>
    <cellStyle name="40 % - Akzent6 2" xfId="559" xr:uid="{618CB8A7-2F40-43D7-AEB2-7B5322EC6CD9}"/>
    <cellStyle name="40 % - Akzent6 3" xfId="428" xr:uid="{9CDF8800-E6F7-47CE-A022-E8E388AFE2C9}"/>
    <cellStyle name="40% - Accent1" xfId="131" builtinId="31" customBuiltin="1"/>
    <cellStyle name="40% - Accent1 2" xfId="263" xr:uid="{ECFEC25B-5EC8-4008-97B6-977C6DFC7270}"/>
    <cellStyle name="40% - Accent1 2 2" xfId="1599" xr:uid="{286ADE9D-A3C4-43C6-8946-F912C88CC662}"/>
    <cellStyle name="40% - Accent1 2 2 2" xfId="1600" xr:uid="{866C09D9-3069-49FB-98CE-2D0FB7801DCB}"/>
    <cellStyle name="40% - Accent1 2 2 3" xfId="1601" xr:uid="{E7977031-57FC-4B56-8D97-A999129BD08F}"/>
    <cellStyle name="40% - Accent1 2 2 4" xfId="2203" xr:uid="{D9F98E09-23B7-4319-8AA8-BDC82A24F9F8}"/>
    <cellStyle name="40% - Accent1 2 3" xfId="1602" xr:uid="{056AAF90-8193-4212-8B26-939773A1D3EF}"/>
    <cellStyle name="40% - Accent1 2 3 2" xfId="2204" xr:uid="{23DA3B2B-85D3-4480-9F50-0F5CB088929E}"/>
    <cellStyle name="40% - Accent1 2 3 3" xfId="2205" xr:uid="{9FF1EBA9-A08E-40D1-A244-552DF879929A}"/>
    <cellStyle name="40% - Accent1 2 3 4" xfId="2206" xr:uid="{5E07F9A4-AC23-4525-9DDB-3DAC30A0D6A0}"/>
    <cellStyle name="40% - Accent1 2 4" xfId="2207" xr:uid="{419F87D1-947C-4ED8-AA61-A86B6D19FAF1}"/>
    <cellStyle name="40% - Accent1 2 4 2" xfId="2208" xr:uid="{91722FD6-70B7-4D40-B6D7-4B6B2F61B7F2}"/>
    <cellStyle name="40% - Accent1 2 5" xfId="2209" xr:uid="{BB6FA106-5898-45E0-AE09-06FF2DC837D4}"/>
    <cellStyle name="40% - Accent1 2 6" xfId="2210" xr:uid="{D0AB7889-FB9E-4E12-A575-CCC1D8C9FE8F}"/>
    <cellStyle name="40% - Accent1 2 7" xfId="2211" xr:uid="{55E6CF3A-7D63-4260-94AE-FE58EDD71B52}"/>
    <cellStyle name="40% - Accent1 2 8" xfId="2212" xr:uid="{650BF111-BBD2-4B65-AFE9-6AA3D77C8B4E}"/>
    <cellStyle name="40% - Accent1 3" xfId="380" xr:uid="{52B9956D-1F90-4553-BCCD-DA95F69B35CA}"/>
    <cellStyle name="40% - Accent1 3 2" xfId="2213" xr:uid="{FC2FAE3F-6160-424F-B670-4E946F35120D}"/>
    <cellStyle name="40% - Accent1 3 3" xfId="2214" xr:uid="{0E3AC7FE-F2FB-4926-8765-65C393022D95}"/>
    <cellStyle name="40% - Accent1 4" xfId="2215" xr:uid="{7290600C-E217-4DB2-803A-3ED9DF9871C6}"/>
    <cellStyle name="40% - Accent1 4 2" xfId="2216" xr:uid="{1C4C9D0F-989D-4711-B7C3-70CCC5350464}"/>
    <cellStyle name="40% - Accent1 4 3" xfId="2217" xr:uid="{38680245-9A59-4AE9-B33D-50AE87087617}"/>
    <cellStyle name="40% - Accent1 5" xfId="2218" xr:uid="{917BB99C-E6F3-4178-884B-BCEAEF13A338}"/>
    <cellStyle name="40% - Accent2" xfId="134" builtinId="35" customBuiltin="1"/>
    <cellStyle name="40% - Accent2 2" xfId="264" xr:uid="{FB1DBDCE-D4CC-4B31-BFE9-F0A451294C25}"/>
    <cellStyle name="40% - Accent2 2 2" xfId="1603" xr:uid="{60DF6D66-C494-4BFD-B8CE-D12574C5485B}"/>
    <cellStyle name="40% - Accent2 2 2 2" xfId="1604" xr:uid="{9ACE263F-A2B9-48F6-8EAD-F7B32DE7636A}"/>
    <cellStyle name="40% - Accent2 2 2 3" xfId="1605" xr:uid="{2C7BCCAC-3463-4B1D-AF48-839F9D01533D}"/>
    <cellStyle name="40% - Accent2 2 2 4" xfId="2219" xr:uid="{AFFD8959-5BBE-409C-BA38-C8FAD115168C}"/>
    <cellStyle name="40% - Accent2 2 3" xfId="1606" xr:uid="{EB682B5A-9974-4AB9-B863-343729D0D4AB}"/>
    <cellStyle name="40% - Accent2 2 3 2" xfId="2220" xr:uid="{45F48E0D-B4B2-4CA9-8A9A-F0B52E80B10A}"/>
    <cellStyle name="40% - Accent2 2 3 3" xfId="2221" xr:uid="{53F53C17-F127-4CBB-BAC4-0342E7231F92}"/>
    <cellStyle name="40% - Accent2 2 3 4" xfId="2222" xr:uid="{ADE9DABB-C750-41EF-821E-2FE321C90239}"/>
    <cellStyle name="40% - Accent2 2 4" xfId="2223" xr:uid="{0E2784D4-613B-4D09-902E-35C064FF66E6}"/>
    <cellStyle name="40% - Accent2 2 4 2" xfId="2224" xr:uid="{9C001542-76F2-48F1-9E55-F75B3EF16746}"/>
    <cellStyle name="40% - Accent2 2 5" xfId="2225" xr:uid="{41B9629D-6658-4D12-B3D5-2A00BCD0B7C4}"/>
    <cellStyle name="40% - Accent2 2 6" xfId="2226" xr:uid="{752A0F07-3DFE-4473-BADF-345BE142573B}"/>
    <cellStyle name="40% - Accent2 2 7" xfId="2227" xr:uid="{4EDF0A40-4823-4CF7-BE24-005E8C051084}"/>
    <cellStyle name="40% - Accent2 2 8" xfId="2228" xr:uid="{41937F71-4E49-49F0-87F5-C9EA4D1CD547}"/>
    <cellStyle name="40% - Accent2 3" xfId="381" xr:uid="{7FEA3658-65BA-461B-AD65-BAB9F1046D73}"/>
    <cellStyle name="40% - Accent2 3 2" xfId="2229" xr:uid="{E4AB99FF-A5C1-4AC3-B887-2A5CFC37B323}"/>
    <cellStyle name="40% - Accent2 3 3" xfId="2230" xr:uid="{5D4CB146-84CD-478C-8AE8-EDDC5A84871A}"/>
    <cellStyle name="40% - Accent2 4" xfId="2231" xr:uid="{38F0C3CE-2E60-447C-8858-14E1C3A86E41}"/>
    <cellStyle name="40% - Accent2 4 2" xfId="2232" xr:uid="{2749161A-62D3-44B2-8644-7CE2F9E7789B}"/>
    <cellStyle name="40% - Accent2 4 3" xfId="2233" xr:uid="{D25A280A-B267-4AE0-8D40-68DFED5236A2}"/>
    <cellStyle name="40% - Accent2 5" xfId="2234" xr:uid="{5D817004-D0B2-4C59-A727-F3F11531248A}"/>
    <cellStyle name="40% - Accent3" xfId="137" builtinId="39" customBuiltin="1"/>
    <cellStyle name="40% - Accent3 2" xfId="265" xr:uid="{FC449B74-C5B8-4299-B99A-9D3156E26987}"/>
    <cellStyle name="40% - Accent3 2 2" xfId="1607" xr:uid="{5518F237-6C65-4A84-84A4-A0A943D020CA}"/>
    <cellStyle name="40% - Accent3 2 2 2" xfId="1608" xr:uid="{EC4D02F7-72DD-431C-8D29-AB49248D3CE6}"/>
    <cellStyle name="40% - Accent3 2 2 3" xfId="1609" xr:uid="{DE4BE8B9-C6AF-4069-B2F2-7371F72C0D3A}"/>
    <cellStyle name="40% - Accent3 2 2 4" xfId="2235" xr:uid="{095406D5-9CC2-455F-BC6C-E20F35AD96ED}"/>
    <cellStyle name="40% - Accent3 2 3" xfId="1610" xr:uid="{8E14D102-8C73-4D12-91E4-E65AC7B02405}"/>
    <cellStyle name="40% - Accent3 2 3 2" xfId="2236" xr:uid="{8B04011B-6EFF-4270-8062-EABAE1E4227D}"/>
    <cellStyle name="40% - Accent3 2 3 3" xfId="2237" xr:uid="{EF3A2E4E-3A08-4974-A7AE-937D91C785AF}"/>
    <cellStyle name="40% - Accent3 2 3 4" xfId="2238" xr:uid="{806C8980-E4FC-44CD-A4EE-C21B38695D59}"/>
    <cellStyle name="40% - Accent3 2 4" xfId="2239" xr:uid="{F8102D1E-713C-4768-A5E2-85295097B82F}"/>
    <cellStyle name="40% - Accent3 2 4 2" xfId="2240" xr:uid="{F4C5B47A-FA94-4EDB-9CE9-7944DCC94897}"/>
    <cellStyle name="40% - Accent3 2 5" xfId="2241" xr:uid="{FEB0E7C3-6A8E-4FA4-B875-99D3240A5FBA}"/>
    <cellStyle name="40% - Accent3 2 6" xfId="2242" xr:uid="{D70DF5B8-9543-45E8-9C62-11C2F72D3456}"/>
    <cellStyle name="40% - Accent3 2 7" xfId="2243" xr:uid="{D2A75B3B-AD86-4F1C-92E3-AB98602334AC}"/>
    <cellStyle name="40% - Accent3 2 8" xfId="2244" xr:uid="{1A99BDE8-A31B-4CCB-A2D0-31FF9DEBE4F2}"/>
    <cellStyle name="40% - Accent3 3" xfId="382" xr:uid="{274BA3B4-516B-4297-88CF-A9576A303A65}"/>
    <cellStyle name="40% - Accent3 3 2" xfId="2245" xr:uid="{97A4CB58-25BD-4C59-96B0-52C77C509702}"/>
    <cellStyle name="40% - Accent3 3 3" xfId="2246" xr:uid="{42DA7313-4B7A-442C-9131-432D42BB4485}"/>
    <cellStyle name="40% - Accent3 4" xfId="2247" xr:uid="{359C9632-2F12-40A2-8F61-3DB7F6C73E44}"/>
    <cellStyle name="40% - Accent3 4 2" xfId="2248" xr:uid="{EAF213D2-4309-4F65-B9E2-71F6134E771F}"/>
    <cellStyle name="40% - Accent3 4 3" xfId="2249" xr:uid="{CE7430A2-87F6-43E3-802A-680C895CA2FF}"/>
    <cellStyle name="40% - Accent3 5" xfId="2250" xr:uid="{17B01DD2-B226-49A5-B068-B6B94B666AA7}"/>
    <cellStyle name="40% - Accent4" xfId="140" builtinId="43" customBuiltin="1"/>
    <cellStyle name="40% - Accent4 2" xfId="266" xr:uid="{0F0C5C63-AE66-4B84-B215-985B7E98B405}"/>
    <cellStyle name="40% - Accent4 2 2" xfId="1611" xr:uid="{0202CE31-9075-4CB6-B902-14891AF36A28}"/>
    <cellStyle name="40% - Accent4 2 2 2" xfId="1612" xr:uid="{6CBF4669-BE51-471A-BF97-2B0ED8CBDA1B}"/>
    <cellStyle name="40% - Accent4 2 2 3" xfId="1613" xr:uid="{FDCFA408-FF6A-46F6-BB39-A9B4E7D0021F}"/>
    <cellStyle name="40% - Accent4 2 2 4" xfId="2251" xr:uid="{FEE0F7E5-4227-4EA9-BB07-209220B1C1CA}"/>
    <cellStyle name="40% - Accent4 2 3" xfId="1614" xr:uid="{5351E06D-A7CE-463A-BC7A-8CB838C5D8DD}"/>
    <cellStyle name="40% - Accent4 2 3 2" xfId="2252" xr:uid="{8FEA2A6F-A0E0-451E-BB5C-9AA6C9D1FCC6}"/>
    <cellStyle name="40% - Accent4 2 3 3" xfId="2253" xr:uid="{3BEC2E3B-7604-42CC-A8D4-A57BA5C18A6E}"/>
    <cellStyle name="40% - Accent4 2 3 4" xfId="2254" xr:uid="{AE207B99-E275-43C9-B0FC-25B2BC7D5B5B}"/>
    <cellStyle name="40% - Accent4 2 4" xfId="2255" xr:uid="{A2A93F78-C5AD-4CEA-B909-76C53015A3D9}"/>
    <cellStyle name="40% - Accent4 2 4 2" xfId="2256" xr:uid="{508E9685-C29B-4D6B-A5F2-71CDF54127E9}"/>
    <cellStyle name="40% - Accent4 2 5" xfId="2257" xr:uid="{AE05C9BB-4EB2-4962-9F6D-E9145BB08DF1}"/>
    <cellStyle name="40% - Accent4 2 6" xfId="2258" xr:uid="{7B914D7A-721B-421D-B7F4-3D0A1540811F}"/>
    <cellStyle name="40% - Accent4 2 7" xfId="2259" xr:uid="{10FE2076-DA97-46A6-8EC2-6A6CA82EAEC1}"/>
    <cellStyle name="40% - Accent4 2 8" xfId="2260" xr:uid="{DFD0CBA8-73BA-4C94-898D-72F8860E902E}"/>
    <cellStyle name="40% - Accent4 3" xfId="383" xr:uid="{62E4D641-F2ED-45C9-BB9A-71FC9D544E96}"/>
    <cellStyle name="40% - Accent4 3 2" xfId="2261" xr:uid="{BFBD1C40-9570-46A5-8F2E-473CEDD72BE7}"/>
    <cellStyle name="40% - Accent4 3 3" xfId="2262" xr:uid="{29BE76E8-E735-4F0C-8781-0307A4E14AEC}"/>
    <cellStyle name="40% - Accent4 4" xfId="2263" xr:uid="{AA07E20B-EEF4-444B-BD1B-383D8875003E}"/>
    <cellStyle name="40% - Accent4 4 2" xfId="2264" xr:uid="{88237C35-CCC2-42EE-8E47-D26ADFE1C354}"/>
    <cellStyle name="40% - Accent4 4 3" xfId="2265" xr:uid="{93F33D1E-2C49-4F96-BB9E-F38357EACA6C}"/>
    <cellStyle name="40% - Accent4 5" xfId="2266" xr:uid="{F3E60971-1D92-4102-B797-1AD44CE06F91}"/>
    <cellStyle name="40% - Accent5" xfId="143" builtinId="47" customBuiltin="1"/>
    <cellStyle name="40% - Accent5 2" xfId="267" xr:uid="{B7D9B1A3-BEEB-4391-ABE8-445F78B9CB23}"/>
    <cellStyle name="40% - Accent5 2 2" xfId="1615" xr:uid="{AFC5EDFC-C241-4C9A-A20B-AA2DBE388CEE}"/>
    <cellStyle name="40% - Accent5 2 2 2" xfId="1616" xr:uid="{98D6AF3F-82E2-428E-B74E-CE3CC0EF8241}"/>
    <cellStyle name="40% - Accent5 2 2 3" xfId="1617" xr:uid="{5F996DA2-7D9E-438A-8C86-538483CE9142}"/>
    <cellStyle name="40% - Accent5 2 2 4" xfId="2267" xr:uid="{B3D5D58B-B0F4-4605-9F92-129AFA512396}"/>
    <cellStyle name="40% - Accent5 2 3" xfId="1618" xr:uid="{95F94CAA-64BF-4536-AA9F-8F9A75680AF4}"/>
    <cellStyle name="40% - Accent5 2 3 2" xfId="2268" xr:uid="{ABE827C4-8C44-42D7-9EC1-3CB3173ED506}"/>
    <cellStyle name="40% - Accent5 2 3 3" xfId="2269" xr:uid="{6EFC9D3F-02CD-47AC-BF67-6BB36C03D593}"/>
    <cellStyle name="40% - Accent5 2 3 4" xfId="2270" xr:uid="{4CDA3E31-C74F-4F15-A1BF-980E3678D506}"/>
    <cellStyle name="40% - Accent5 2 4" xfId="2271" xr:uid="{0D9D3636-9C01-4B6B-A02F-03E32FA16B04}"/>
    <cellStyle name="40% - Accent5 2 4 2" xfId="2272" xr:uid="{84949EE9-3384-4396-9C9D-B2C8D1CE6192}"/>
    <cellStyle name="40% - Accent5 2 5" xfId="2273" xr:uid="{42ADFE62-CBBC-4FB8-9805-4F0C5BE08C10}"/>
    <cellStyle name="40% - Accent5 2 6" xfId="2274" xr:uid="{833B9737-68D4-41AA-B7B9-FA53F4CD6EBB}"/>
    <cellStyle name="40% - Accent5 2 7" xfId="2275" xr:uid="{C5B8DFD0-0F0D-4327-AA5C-F5C2141525B1}"/>
    <cellStyle name="40% - Accent5 2 8" xfId="2276" xr:uid="{103A7D88-8337-4205-8555-FF0AC9F6976B}"/>
    <cellStyle name="40% - Accent5 3" xfId="384" xr:uid="{3871D45E-E4DE-4D59-9B3D-81ED65EF465B}"/>
    <cellStyle name="40% - Accent5 3 2" xfId="2277" xr:uid="{3DDA31A7-C9E7-463A-AEAB-7CAFEEDB8CC1}"/>
    <cellStyle name="40% - Accent5 3 3" xfId="2278" xr:uid="{D2BA5588-59CA-435A-8DB4-8589EAB3BDB2}"/>
    <cellStyle name="40% - Accent5 4" xfId="2279" xr:uid="{99EF11D4-617C-4D03-BD10-038B17BF0F6D}"/>
    <cellStyle name="40% - Accent5 4 2" xfId="2280" xr:uid="{2D009C84-F070-4051-BDC0-807FCC3EEE65}"/>
    <cellStyle name="40% - Accent5 4 3" xfId="2281" xr:uid="{0ED0BCAA-E073-431F-A4D5-9626E8D48831}"/>
    <cellStyle name="40% - Accent5 5" xfId="2282" xr:uid="{3B8604FB-D26D-4516-8688-A7B02A2C471C}"/>
    <cellStyle name="40% - Accent6" xfId="146" builtinId="51" customBuiltin="1"/>
    <cellStyle name="40% - Accent6 2" xfId="268" xr:uid="{36E9FE96-591D-4886-B6A9-1C8054972676}"/>
    <cellStyle name="40% - Accent6 2 2" xfId="1619" xr:uid="{AD4F8702-A976-4B9B-BBDB-AABD199710BD}"/>
    <cellStyle name="40% - Accent6 2 2 2" xfId="1620" xr:uid="{672FD9D4-688C-4DC1-BB99-BA116D22AC15}"/>
    <cellStyle name="40% - Accent6 2 2 3" xfId="1621" xr:uid="{E0CA085F-1D71-45E8-A39B-EF4FC248C855}"/>
    <cellStyle name="40% - Accent6 2 2 4" xfId="2283" xr:uid="{C3BEF33B-E32B-473F-ACA3-E21AD3CB6C8E}"/>
    <cellStyle name="40% - Accent6 2 3" xfId="1622" xr:uid="{4E1FDBCC-8CF8-464C-8ABA-9A98C185F484}"/>
    <cellStyle name="40% - Accent6 2 3 2" xfId="2284" xr:uid="{68BF3FAC-F970-4912-A19A-52400C863C11}"/>
    <cellStyle name="40% - Accent6 2 3 3" xfId="2285" xr:uid="{7AAFB0C6-148E-44B7-9A15-6FFF1B664F9A}"/>
    <cellStyle name="40% - Accent6 2 3 4" xfId="2286" xr:uid="{D76DCA14-9D4C-4B7C-900F-2D422FA73707}"/>
    <cellStyle name="40% - Accent6 2 4" xfId="2287" xr:uid="{1A0E313A-02E8-4EB3-BD04-AF10836887AE}"/>
    <cellStyle name="40% - Accent6 2 4 2" xfId="2288" xr:uid="{1BCB2DD5-3E8E-4B03-8D2E-940377AFE573}"/>
    <cellStyle name="40% - Accent6 2 5" xfId="2289" xr:uid="{549D47B3-9DF8-405C-8C8D-B3BDA5DDC229}"/>
    <cellStyle name="40% - Accent6 2 6" xfId="2290" xr:uid="{29A4BEBB-DB1E-4BF9-890E-B099F80FB7A0}"/>
    <cellStyle name="40% - Accent6 2 7" xfId="2291" xr:uid="{01CAF5BC-EFBD-4A5B-B9BD-E52B3B81852D}"/>
    <cellStyle name="40% - Accent6 2 8" xfId="2292" xr:uid="{3B86C064-5799-45F5-AF23-1DBE7BF87F9D}"/>
    <cellStyle name="40% - Accent6 3" xfId="385" xr:uid="{65393896-4D8A-4CCB-BF41-014361DD83FF}"/>
    <cellStyle name="40% - Accent6 3 2" xfId="2293" xr:uid="{99178E9A-E117-4E02-A731-0528F75F29F8}"/>
    <cellStyle name="40% - Accent6 3 3" xfId="2294" xr:uid="{3389C7E3-A356-4CDD-A9CC-A6FE1AF829A3}"/>
    <cellStyle name="40% - Accent6 4" xfId="2295" xr:uid="{4F757249-13A4-4ED9-8AD7-887C40FEA991}"/>
    <cellStyle name="40% - Accent6 4 2" xfId="2296" xr:uid="{9A97FDD2-0C55-43C0-920E-FE57B7C9D6F6}"/>
    <cellStyle name="40% - Accent6 4 3" xfId="2297" xr:uid="{A168AD4B-E0B9-42F7-8C53-15F9D692B1D1}"/>
    <cellStyle name="40% - Accent6 5" xfId="2298" xr:uid="{923C13D4-4024-4359-B334-F10A2A401FED}"/>
    <cellStyle name="5x indented GHG Textfiels" xfId="185" xr:uid="{8D19D789-2B75-4362-BE3D-50B47C2A81F2}"/>
    <cellStyle name="5x indented GHG Textfiels 2" xfId="269" xr:uid="{4FC2FAFD-655F-4173-97A0-38BDBE055DA4}"/>
    <cellStyle name="5x indented GHG Textfiels 2 2" xfId="270" xr:uid="{AE285BEF-12D5-45BA-B84D-B6DB5CE9AE9A}"/>
    <cellStyle name="5x indented GHG Textfiels 3" xfId="271" xr:uid="{C16E89F8-6BCB-4FC4-8A95-6530D9BDD9BA}"/>
    <cellStyle name="5x indented GHG Textfiels 3 2" xfId="576" xr:uid="{87241D78-ACCD-4F02-B9C8-B0C77BC27E68}"/>
    <cellStyle name="5x indented GHG Textfiels 3 2 2" xfId="8302" xr:uid="{4C2D9B34-F43E-43E2-A094-207D261777EB}"/>
    <cellStyle name="5x indented GHG Textfiels 3 2 3" xfId="17927" xr:uid="{1C42FFB4-C02F-4EF8-9686-621EE632B2EE}"/>
    <cellStyle name="5x indented GHG Textfiels 3 3" xfId="524" xr:uid="{7E152730-CB4E-4218-8A9E-D82457BF72D6}"/>
    <cellStyle name="5x indented GHG Textfiels 3 3 10" xfId="8285" xr:uid="{04A8323D-8E11-43D8-A768-BF4B4FA03F4C}"/>
    <cellStyle name="5x indented GHG Textfiels 3 3 11" xfId="9378" xr:uid="{ABB7550A-DFC5-4F55-AE07-FCB4D4EE4C58}"/>
    <cellStyle name="5x indented GHG Textfiels 3 3 12" xfId="12482" xr:uid="{6DBFC823-A7EF-44FC-82B6-E54DCDDA6F7B}"/>
    <cellStyle name="5x indented GHG Textfiels 3 3 13" xfId="14129" xr:uid="{83595A16-1BC2-449A-AE5B-164A351DFF07}"/>
    <cellStyle name="5x indented GHG Textfiels 3 3 14" xfId="17921" xr:uid="{BFCFF71C-CFA0-483C-BA5D-A4FCC1833DEE}"/>
    <cellStyle name="5x indented GHG Textfiels 3 3 2" xfId="811" xr:uid="{DB328309-9B13-47B7-AFFD-723FDC099BC0}"/>
    <cellStyle name="5x indented GHG Textfiels 3 3 2 10" xfId="13740" xr:uid="{0A70B275-CED4-47D1-A760-B51625FB5EFD}"/>
    <cellStyle name="5x indented GHG Textfiels 3 3 2 11" xfId="18065" xr:uid="{A5249E53-FE00-4767-A598-7227E0DEC917}"/>
    <cellStyle name="5x indented GHG Textfiels 3 3 2 2" xfId="1026" xr:uid="{35E43275-5EE2-4159-A1BE-C6A6B2AEB8FD}"/>
    <cellStyle name="5x indented GHG Textfiels 3 3 2 2 10" xfId="18279" xr:uid="{D5592B4B-3EE9-4E05-9733-6DCDD0374684}"/>
    <cellStyle name="5x indented GHG Textfiels 3 3 2 2 2" xfId="1362" xr:uid="{C7CE56AB-0585-4E3A-B052-D20572A11822}"/>
    <cellStyle name="5x indented GHG Textfiels 3 3 2 2 2 2" xfId="5431" xr:uid="{AFC4DC91-369F-40CD-BBCE-BC8398713DC5}"/>
    <cellStyle name="5x indented GHG Textfiels 3 3 2 2 2 2 2" xfId="16863" xr:uid="{352A4012-4E71-4556-8F69-E8B57ADB7571}"/>
    <cellStyle name="5x indented GHG Textfiels 3 3 2 2 2 3" xfId="5270" xr:uid="{B9433F84-3E8E-48E6-B667-91EFB06F3C97}"/>
    <cellStyle name="5x indented GHG Textfiels 3 3 2 2 2 3 2" xfId="16702" xr:uid="{6E7B43CA-60E7-4854-855B-056CFB03C110}"/>
    <cellStyle name="5x indented GHG Textfiels 3 3 2 2 2 4" xfId="6923" xr:uid="{04734E70-E686-464A-A837-AF6F8308755A}"/>
    <cellStyle name="5x indented GHG Textfiels 3 3 2 2 2 5" xfId="8944" xr:uid="{4736AFBE-4BC7-461C-A168-FECD1DE76338}"/>
    <cellStyle name="5x indented GHG Textfiels 3 3 2 2 2 6" xfId="9225" xr:uid="{B6784F5A-F7E9-4FF2-9156-67D375A6BF6B}"/>
    <cellStyle name="5x indented GHG Textfiels 3 3 2 2 2 7" xfId="12553" xr:uid="{F28CF723-BC36-4646-9CD7-0A855A5044E5}"/>
    <cellStyle name="5x indented GHG Textfiels 3 3 2 2 2 8" xfId="14408" xr:uid="{40A5F72F-3E1E-45D5-9618-8F19F40ABBD4}"/>
    <cellStyle name="5x indented GHG Textfiels 3 3 2 2 2 9" xfId="18614" xr:uid="{D2554EFB-1449-48BB-A830-2D8C13D3E440}"/>
    <cellStyle name="5x indented GHG Textfiels 3 3 2 2 3" xfId="5641" xr:uid="{AC6B3B55-E9BD-487D-ADC2-27A7C2FB4663}"/>
    <cellStyle name="5x indented GHG Textfiels 3 3 2 2 3 2" xfId="17073" xr:uid="{697644F4-29D6-4550-9C4D-56305C26B410}"/>
    <cellStyle name="5x indented GHG Textfiels 3 3 2 2 4" xfId="5012" xr:uid="{3C05D267-F533-49E7-BC1D-4A155B4B5B68}"/>
    <cellStyle name="5x indented GHG Textfiels 3 3 2 2 4 2" xfId="16444" xr:uid="{4D466A58-8349-4F0C-BF99-0844ADCC4F53}"/>
    <cellStyle name="5x indented GHG Textfiels 3 3 2 2 5" xfId="6659" xr:uid="{702EF94D-E2F6-4E58-9435-999D76744023}"/>
    <cellStyle name="5x indented GHG Textfiels 3 3 2 2 6" xfId="8621" xr:uid="{BB6849DE-B1DE-4B66-8B4B-35DBE357F4C6}"/>
    <cellStyle name="5x indented GHG Textfiels 3 3 2 2 7" xfId="9868" xr:uid="{9C90A89A-A6F2-4E34-ABAB-F8FF2F483F4F}"/>
    <cellStyle name="5x indented GHG Textfiels 3 3 2 2 8" xfId="11403" xr:uid="{92025840-21F3-4A42-B39E-352F2BD8E94C}"/>
    <cellStyle name="5x indented GHG Textfiels 3 3 2 2 9" xfId="14638" xr:uid="{519CFB25-AE08-47D6-990B-501F4F4FBE7A}"/>
    <cellStyle name="5x indented GHG Textfiels 3 3 2 3" xfId="1320" xr:uid="{883E2B61-1EDE-433B-990E-6D9B21203777}"/>
    <cellStyle name="5x indented GHG Textfiels 3 3 2 3 2" xfId="5464" xr:uid="{399C9D43-FEAF-471F-A2C6-0D12ED242F63}"/>
    <cellStyle name="5x indented GHG Textfiels 3 3 2 3 2 2" xfId="16896" xr:uid="{6DBB10C6-F15C-4A07-B891-A5109D1E05DB}"/>
    <cellStyle name="5x indented GHG Textfiels 3 3 2 3 3" xfId="3803" xr:uid="{3A7FFDE3-72E0-43A4-83FA-2FD0C508D8CB}"/>
    <cellStyle name="5x indented GHG Textfiels 3 3 2 3 3 2" xfId="15235" xr:uid="{8C730CDE-1092-4CA8-8E32-C49146E65724}"/>
    <cellStyle name="5x indented GHG Textfiels 3 3 2 3 4" xfId="6891" xr:uid="{D96507DC-FA90-4394-856E-85C4E48BE190}"/>
    <cellStyle name="5x indented GHG Textfiels 3 3 2 3 5" xfId="8902" xr:uid="{DFEC9517-4062-403B-9F2E-73721FFE0EE7}"/>
    <cellStyle name="5x indented GHG Textfiels 3 3 2 3 6" xfId="9649" xr:uid="{FFD0075C-825E-4CEE-8788-0690C87FB837}"/>
    <cellStyle name="5x indented GHG Textfiels 3 3 2 3 7" xfId="11308" xr:uid="{02BBC4D0-79C9-4835-8DA5-A74F7BDD58CF}"/>
    <cellStyle name="5x indented GHG Textfiels 3 3 2 3 8" xfId="14438" xr:uid="{443BE2A9-1CDC-4774-8F6D-8E2E0A8DFEA3}"/>
    <cellStyle name="5x indented GHG Textfiels 3 3 2 3 9" xfId="18572" xr:uid="{F94000DA-BD2A-48A8-A8C6-2BC249F0E4ED}"/>
    <cellStyle name="5x indented GHG Textfiels 3 3 2 4" xfId="4486" xr:uid="{9A658285-CC8C-461D-8A1A-5D62B99ECA09}"/>
    <cellStyle name="5x indented GHG Textfiels 3 3 2 4 2" xfId="15918" xr:uid="{18F25E8E-6928-4942-B2C6-E03B72A01424}"/>
    <cellStyle name="5x indented GHG Textfiels 3 3 2 5" xfId="4901" xr:uid="{59DCEF89-B952-40D9-90F6-706D5054FBB7}"/>
    <cellStyle name="5x indented GHG Textfiels 3 3 2 5 2" xfId="16333" xr:uid="{CD1A6326-A93A-4D4B-9378-CB9CFF2757F8}"/>
    <cellStyle name="5x indented GHG Textfiels 3 3 2 6" xfId="6508" xr:uid="{D9284848-E0B1-48A7-A301-2EC850FBB133}"/>
    <cellStyle name="5x indented GHG Textfiels 3 3 2 7" xfId="8473" xr:uid="{B75D2610-A3BF-47FD-8D8D-5CA81953A44F}"/>
    <cellStyle name="5x indented GHG Textfiels 3 3 2 8" xfId="9983" xr:uid="{9293A0E0-DDB4-4B8A-8EA4-74AC82531119}"/>
    <cellStyle name="5x indented GHG Textfiels 3 3 2 9" xfId="12040" xr:uid="{86EE26F1-A5B9-4C59-8FB1-5D4014E61431}"/>
    <cellStyle name="5x indented GHG Textfiels 3 3 3" xfId="758" xr:uid="{337D374A-3A38-476A-8AC5-BB941E4A2A4F}"/>
    <cellStyle name="5x indented GHG Textfiels 3 3 3 10" xfId="14728" xr:uid="{3A7710C8-B2C9-4BFC-A778-799AB6CC118C}"/>
    <cellStyle name="5x indented GHG Textfiels 3 3 3 11" xfId="18012" xr:uid="{B448C1E1-F797-44D0-9212-0B4899913E28}"/>
    <cellStyle name="5x indented GHG Textfiels 3 3 3 2" xfId="973" xr:uid="{2D733DD7-0F11-49AE-8DB9-AF6A64B575C2}"/>
    <cellStyle name="5x indented GHG Textfiels 3 3 3 2 10" xfId="18226" xr:uid="{2CCF5A93-5EE1-4F1E-858F-D18D99BBA49A}"/>
    <cellStyle name="5x indented GHG Textfiels 3 3 3 2 2" xfId="1325" xr:uid="{FA2A2A00-9E7B-4B94-A97B-E6DE7AD043B0}"/>
    <cellStyle name="5x indented GHG Textfiels 3 3 3 2 2 2" xfId="5460" xr:uid="{222C4BB3-ABA9-494B-A1A8-9207623215CE}"/>
    <cellStyle name="5x indented GHG Textfiels 3 3 3 2 2 2 2" xfId="16892" xr:uid="{0D5CD3E6-B7E3-4F63-B4D4-2DB829C4513B}"/>
    <cellStyle name="5x indented GHG Textfiels 3 3 3 2 2 3" xfId="3887" xr:uid="{63024C52-B567-4983-9217-44D76212B663}"/>
    <cellStyle name="5x indented GHG Textfiels 3 3 3 2 2 3 2" xfId="15319" xr:uid="{8627D6BC-08CD-4BEB-AF5F-0FAF43BCD235}"/>
    <cellStyle name="5x indented GHG Textfiels 3 3 3 2 2 4" xfId="6896" xr:uid="{B46E7322-5FD7-439B-BEA2-44E036206EE9}"/>
    <cellStyle name="5x indented GHG Textfiels 3 3 3 2 2 5" xfId="8907" xr:uid="{B027CF69-A1F9-4F98-99BD-79BA6346F325}"/>
    <cellStyle name="5x indented GHG Textfiels 3 3 3 2 2 6" xfId="9644" xr:uid="{3860C30A-C3F5-40E0-B4B3-B2438DD370AA}"/>
    <cellStyle name="5x indented GHG Textfiels 3 3 3 2 2 7" xfId="12905" xr:uid="{09DBDD08-A47F-4A5D-AFFF-4BACB1A862CD}"/>
    <cellStyle name="5x indented GHG Textfiels 3 3 3 2 2 8" xfId="14435" xr:uid="{6709C3D4-B266-456A-AD23-BD62AFF87508}"/>
    <cellStyle name="5x indented GHG Textfiels 3 3 3 2 2 9" xfId="18577" xr:uid="{1045BE49-A2DB-454D-A114-DDDB1E89EFC7}"/>
    <cellStyle name="5x indented GHG Textfiels 3 3 3 2 3" xfId="3988" xr:uid="{C4CF4664-9CED-4549-B951-6C7E3582ED61}"/>
    <cellStyle name="5x indented GHG Textfiels 3 3 3 2 3 2" xfId="15420" xr:uid="{B1540357-24CC-4D64-971A-FF8CCA0F694C}"/>
    <cellStyle name="5x indented GHG Textfiels 3 3 3 2 4" xfId="4589" xr:uid="{9DA2778B-AB36-442E-A07D-57D14CB4E057}"/>
    <cellStyle name="5x indented GHG Textfiels 3 3 3 2 4 2" xfId="16021" xr:uid="{C48B65FC-ED90-450D-B9FF-14F6BD487A0C}"/>
    <cellStyle name="5x indented GHG Textfiels 3 3 3 2 5" xfId="6618" xr:uid="{B246200B-FB0C-4C91-BE78-EE518EDC0963}"/>
    <cellStyle name="5x indented GHG Textfiels 3 3 3 2 6" xfId="8581" xr:uid="{5C422CE6-1560-4EF3-9394-D5537191993D}"/>
    <cellStyle name="5x indented GHG Textfiels 3 3 3 2 7" xfId="9313" xr:uid="{25CC0000-C968-4540-A574-71BBD4B167FC}"/>
    <cellStyle name="5x indented GHG Textfiels 3 3 3 2 8" xfId="11835" xr:uid="{85FEAD95-6309-4770-93C2-5199C16C1021}"/>
    <cellStyle name="5x indented GHG Textfiels 3 3 3 2 9" xfId="13689" xr:uid="{88B71356-82A3-4919-B99A-1381F98FB420}"/>
    <cellStyle name="5x indented GHG Textfiels 3 3 3 3" xfId="1258" xr:uid="{4DB9E70C-5FC2-452B-B14D-42B36C02DA0E}"/>
    <cellStyle name="5x indented GHG Textfiels 3 3 3 3 2" xfId="4784" xr:uid="{E4A4AC15-4E8B-4160-B5B1-680DB6F0A13E}"/>
    <cellStyle name="5x indented GHG Textfiels 3 3 3 3 2 2" xfId="16216" xr:uid="{5033844D-3714-4145-B52C-22DEE8401602}"/>
    <cellStyle name="5x indented GHG Textfiels 3 3 3 3 3" xfId="4653" xr:uid="{BCAE8FE4-D3B8-4386-A941-4C2A03F957F7}"/>
    <cellStyle name="5x indented GHG Textfiels 3 3 3 3 3 2" xfId="16085" xr:uid="{D8DB2D29-2BB5-4076-95FC-A522F5D5902E}"/>
    <cellStyle name="5x indented GHG Textfiels 3 3 3 3 4" xfId="6847" xr:uid="{0FE3BB36-4A95-40DE-80F9-D998C7A21E9C}"/>
    <cellStyle name="5x indented GHG Textfiels 3 3 3 3 5" xfId="8840" xr:uid="{D8C18FD9-DB3E-4B9E-ADA1-A1BB184BCDA7}"/>
    <cellStyle name="5x indented GHG Textfiels 3 3 3 3 6" xfId="9693" xr:uid="{7F82BF5B-602E-4111-9E4A-4147C7F5C93D}"/>
    <cellStyle name="5x indented GHG Textfiels 3 3 3 3 7" xfId="12123" xr:uid="{85878CBB-283F-462A-9EAE-4A2F74D80E5A}"/>
    <cellStyle name="5x indented GHG Textfiels 3 3 3 3 8" xfId="14481" xr:uid="{51619559-A35E-4466-BE18-09E517F4008F}"/>
    <cellStyle name="5x indented GHG Textfiels 3 3 3 3 9" xfId="18510" xr:uid="{95632A16-0157-4CCA-8501-C8C8C18F3808}"/>
    <cellStyle name="5x indented GHG Textfiels 3 3 3 4" xfId="3838" xr:uid="{71DCA4FF-6463-4993-8168-B697857E7E2A}"/>
    <cellStyle name="5x indented GHG Textfiels 3 3 3 4 2" xfId="15270" xr:uid="{583B566A-E96C-47CE-ABCD-054E4E58BB84}"/>
    <cellStyle name="5x indented GHG Textfiels 3 3 3 5" xfId="5762" xr:uid="{B2B4B664-F4A8-4876-B0DD-D32DF4CF8B53}"/>
    <cellStyle name="5x indented GHG Textfiels 3 3 3 5 2" xfId="17194" xr:uid="{B4602129-E52D-457F-AC28-E7C3EFF4CCF5}"/>
    <cellStyle name="5x indented GHG Textfiels 3 3 3 6" xfId="6466" xr:uid="{616BDE08-DE96-475C-8F2D-0AC276E4474A}"/>
    <cellStyle name="5x indented GHG Textfiels 3 3 3 7" xfId="8433" xr:uid="{BDB059D3-7E18-408C-8A80-FCF681180D43}"/>
    <cellStyle name="5x indented GHG Textfiels 3 3 3 8" xfId="8361" xr:uid="{A8543B73-1021-45CD-8FE0-243593CCB5B5}"/>
    <cellStyle name="5x indented GHG Textfiels 3 3 3 9" xfId="13079" xr:uid="{3078B2AA-B972-45EB-A73C-A648C1F34298}"/>
    <cellStyle name="5x indented GHG Textfiels 3 3 4" xfId="842" xr:uid="{A580E9C2-9FCD-4219-8A9A-4BC7FC260692}"/>
    <cellStyle name="5x indented GHG Textfiels 3 3 4 10" xfId="13609" xr:uid="{097ACC0A-9D07-4A7D-AA24-FE6763DC246A}"/>
    <cellStyle name="5x indented GHG Textfiels 3 3 4 11" xfId="18096" xr:uid="{08144B64-6003-4728-AEC6-97CED5029378}"/>
    <cellStyle name="5x indented GHG Textfiels 3 3 4 2" xfId="1057" xr:uid="{EF7FDE1A-E476-415E-8879-21771A3E9FF4}"/>
    <cellStyle name="5x indented GHG Textfiels 3 3 4 2 10" xfId="18310" xr:uid="{C930886B-B406-447A-BFF4-B48F76CB6252}"/>
    <cellStyle name="5x indented GHG Textfiels 3 3 4 2 2" xfId="1559" xr:uid="{4FC19B42-B200-460B-B14E-E4A43EC6B63A}"/>
    <cellStyle name="5x indented GHG Textfiels 3 3 4 2 2 2" xfId="5287" xr:uid="{18BAC120-0C3D-404B-BF5D-A0326A8A1410}"/>
    <cellStyle name="5x indented GHG Textfiels 3 3 4 2 2 2 2" xfId="16719" xr:uid="{73E264B7-C73E-4EBE-8749-20CBF052FE9B}"/>
    <cellStyle name="5x indented GHG Textfiels 3 3 4 2 2 3" xfId="5836" xr:uid="{EB403729-57A1-4CBB-8938-70FAA4127731}"/>
    <cellStyle name="5x indented GHG Textfiels 3 3 4 2 2 3 2" xfId="17268" xr:uid="{61006F7C-12B0-401F-95D2-85402C3EC0F7}"/>
    <cellStyle name="5x indented GHG Textfiels 3 3 4 2 2 4" xfId="7083" xr:uid="{65C33B9D-7566-4727-BA52-9D0FAE34C374}"/>
    <cellStyle name="5x indented GHG Textfiels 3 3 4 2 2 5" xfId="9141" xr:uid="{1DB5B329-352E-4E7A-9938-D27E450F4243}"/>
    <cellStyle name="5x indented GHG Textfiels 3 3 4 2 2 6" xfId="9531" xr:uid="{FC77C89F-C30B-4B33-8445-6A5E18E168F8}"/>
    <cellStyle name="5x indented GHG Textfiels 3 3 4 2 2 7" xfId="12552" xr:uid="{80C7F3EB-6EE2-46F4-984E-4DFF2BF30D27}"/>
    <cellStyle name="5x indented GHG Textfiels 3 3 4 2 2 8" xfId="13663" xr:uid="{D682261B-05A4-44D5-8820-8FA7C86BC2CF}"/>
    <cellStyle name="5x indented GHG Textfiels 3 3 4 2 2 9" xfId="18811" xr:uid="{F7F1AA24-7827-4012-A4B0-D846404C4A66}"/>
    <cellStyle name="5x indented GHG Textfiels 3 3 4 2 3" xfId="3945" xr:uid="{BE7B5ABC-13CE-4B8F-96FB-BE0CBF113BC4}"/>
    <cellStyle name="5x indented GHG Textfiels 3 3 4 2 3 2" xfId="15377" xr:uid="{3DFEB571-856A-456E-8414-48FB94F2EB33}"/>
    <cellStyle name="5x indented GHG Textfiels 3 3 4 2 4" xfId="4014" xr:uid="{DD9F2CB7-13A1-4AD7-BE48-4C457039C884}"/>
    <cellStyle name="5x indented GHG Textfiels 3 3 4 2 4 2" xfId="15446" xr:uid="{DE2EEE89-59D5-4C64-9243-B0EAAFFBCF7D}"/>
    <cellStyle name="5x indented GHG Textfiels 3 3 4 2 5" xfId="6683" xr:uid="{A3ADD7C5-E0D6-4881-BD35-99474DA4D7D0}"/>
    <cellStyle name="5x indented GHG Textfiels 3 3 4 2 6" xfId="8642" xr:uid="{42AF4417-9C3F-4136-9804-FBD4DE88B086}"/>
    <cellStyle name="5x indented GHG Textfiels 3 3 4 2 7" xfId="9844" xr:uid="{5779B24B-1579-4C0A-B189-CADC5FF8AB3C}"/>
    <cellStyle name="5x indented GHG Textfiels 3 3 4 2 8" xfId="12388" xr:uid="{BB63F6FA-3301-4678-A531-6BD178F38747}"/>
    <cellStyle name="5x indented GHG Textfiels 3 3 4 2 9" xfId="14060" xr:uid="{EAB0749D-E278-4A5A-AB46-D73BED201BAF}"/>
    <cellStyle name="5x indented GHG Textfiels 3 3 4 3" xfId="1095" xr:uid="{044B9009-0D82-4CF5-B52A-4A4BCE5CE178}"/>
    <cellStyle name="5x indented GHG Textfiels 3 3 4 3 2" xfId="5618" xr:uid="{43B80B6E-A544-4514-9E37-E74481A94A59}"/>
    <cellStyle name="5x indented GHG Textfiels 3 3 4 3 2 2" xfId="17050" xr:uid="{AFAF7379-F718-4F40-AB75-0C9B1D7F0CF8}"/>
    <cellStyle name="5x indented GHG Textfiels 3 3 4 3 3" xfId="5049" xr:uid="{D28F3DE6-6172-4E82-9E71-3D764D0FB7C2}"/>
    <cellStyle name="5x indented GHG Textfiels 3 3 4 3 3 2" xfId="16481" xr:uid="{17C09CC2-2395-4A76-A781-4EFAF4743725}"/>
    <cellStyle name="5x indented GHG Textfiels 3 3 4 3 4" xfId="6711" xr:uid="{D895F81A-FBC3-4155-A55C-E82B8B43F76E}"/>
    <cellStyle name="5x indented GHG Textfiels 3 3 4 3 5" xfId="8677" xr:uid="{2721F2D2-D39D-4E09-8489-4714661FC922}"/>
    <cellStyle name="5x indented GHG Textfiels 3 3 4 3 6" xfId="9816" xr:uid="{ACF30F9B-3BD5-448D-8B09-951379987086}"/>
    <cellStyle name="5x indented GHG Textfiels 3 3 4 3 7" xfId="12234" xr:uid="{C5F5A693-AA8A-4FD9-BAA8-264CD753520C}"/>
    <cellStyle name="5x indented GHG Textfiels 3 3 4 3 8" xfId="14041" xr:uid="{E3E20349-440A-4346-AAA1-B6A593D5B4DC}"/>
    <cellStyle name="5x indented GHG Textfiels 3 3 4 3 9" xfId="18347" xr:uid="{7CD1B297-BDB3-4237-8E9A-624CC1C64581}"/>
    <cellStyle name="5x indented GHG Textfiels 3 3 4 4" xfId="5688" xr:uid="{502CABC1-61E2-4E9F-89D7-37941996418B}"/>
    <cellStyle name="5x indented GHG Textfiels 3 3 4 4 2" xfId="17120" xr:uid="{4046FFFA-B62D-4DC2-802C-41F5C3B77EBE}"/>
    <cellStyle name="5x indented GHG Textfiels 3 3 4 5" xfId="4899" xr:uid="{20D1B213-9BBD-4EC7-B692-A62EB0D10D2B}"/>
    <cellStyle name="5x indented GHG Textfiels 3 3 4 5 2" xfId="16331" xr:uid="{034FE461-16FB-47F7-B657-3796173DE167}"/>
    <cellStyle name="5x indented GHG Textfiels 3 3 4 6" xfId="6533" xr:uid="{FDF9AD6A-FA39-4745-97B0-BBD1A86D5EA2}"/>
    <cellStyle name="5x indented GHG Textfiels 3 3 4 7" xfId="8494" xr:uid="{BA5BC4C7-9C86-40D1-8126-B1EC19776E87}"/>
    <cellStyle name="5x indented GHG Textfiels 3 3 4 8" xfId="8260" xr:uid="{19EB1DE9-6A0E-479A-B951-FFB1E8CD687C}"/>
    <cellStyle name="5x indented GHG Textfiels 3 3 4 9" xfId="12506" xr:uid="{544EE73F-CACE-4525-B57A-D68127E35463}"/>
    <cellStyle name="5x indented GHG Textfiels 3 3 5" xfId="879" xr:uid="{B4C10B4B-1948-41EC-916A-077A10D8D8F6}"/>
    <cellStyle name="5x indented GHG Textfiels 3 3 5 2" xfId="8514" xr:uid="{FE0C8A64-ADD4-4232-ABA3-A89A41F61F1F}"/>
    <cellStyle name="5x indented GHG Textfiels 3 3 5 3" xfId="18132" xr:uid="{CB13BE86-8DCC-4F59-9741-EBE1C1A1AE0D}"/>
    <cellStyle name="5x indented GHG Textfiels 3 3 6" xfId="174" xr:uid="{2C012841-AB05-45BE-86DE-2BD861C648C7}"/>
    <cellStyle name="5x indented GHG Textfiels 3 3 6 2" xfId="5840" xr:uid="{405C7F36-7CEA-45EF-9D95-C5F83EFA0680}"/>
    <cellStyle name="5x indented GHG Textfiels 3 3 6 2 2" xfId="17272" xr:uid="{849EB1F9-BF57-4C3E-A402-11708073F692}"/>
    <cellStyle name="5x indented GHG Textfiels 3 3 6 3" xfId="5993" xr:uid="{C855180F-F1C9-40AB-B38B-260C2201ED60}"/>
    <cellStyle name="5x indented GHG Textfiels 3 3 6 3 2" xfId="17425" xr:uid="{B5078020-C636-42F7-BFFF-E09E370E1B78}"/>
    <cellStyle name="5x indented GHG Textfiels 3 3 6 4" xfId="6339" xr:uid="{67C3A137-8396-4D3D-9853-1543DE56069D}"/>
    <cellStyle name="5x indented GHG Textfiels 3 3 6 5" xfId="8109" xr:uid="{AE96AAD3-9058-4C64-AD9F-CA4DDF00F641}"/>
    <cellStyle name="5x indented GHG Textfiels 3 3 6 6" xfId="10086" xr:uid="{41BD2FE1-EF36-41D4-B633-98AF5A3A0E12}"/>
    <cellStyle name="5x indented GHG Textfiels 3 3 6 7" xfId="13208" xr:uid="{86089A89-C1CA-4C23-94CA-CCE8E1110151}"/>
    <cellStyle name="5x indented GHG Textfiels 3 3 6 8" xfId="14789" xr:uid="{ECB664E4-9621-450A-8105-71BD5029D528}"/>
    <cellStyle name="5x indented GHG Textfiels 3 3 6 9" xfId="17843" xr:uid="{D4D68E13-4827-4322-867B-54E157A3220E}"/>
    <cellStyle name="5x indented GHG Textfiels 3 3 7" xfId="5734" xr:uid="{22C01779-254C-484B-B7A0-0554ADB6E061}"/>
    <cellStyle name="5x indented GHG Textfiels 3 3 7 2" xfId="17166" xr:uid="{9FE22637-B66A-4F70-A546-268AA5A2E281}"/>
    <cellStyle name="5x indented GHG Textfiels 3 3 8" xfId="3815" xr:uid="{A8DBDC1F-C61F-4F56-9180-EC2712A47B61}"/>
    <cellStyle name="5x indented GHG Textfiels 3 3 8 2" xfId="15247" xr:uid="{23EDD060-E4AE-49B5-8678-CC4C0FF2D495}"/>
    <cellStyle name="5x indented GHG Textfiels 3 3 9" xfId="6402" xr:uid="{B5730234-0CFE-4795-96B4-022EFA1D3076}"/>
    <cellStyle name="5x indented GHG Textfiels 3 4" xfId="17876" xr:uid="{8E4BA298-C8B8-43CE-869F-487CE3CE39F0}"/>
    <cellStyle name="5x indented GHG Textfiels_Table 4(II)" xfId="366" xr:uid="{1F5DEE25-0281-4C5A-BF0B-A1655986BE95}"/>
    <cellStyle name="60 % - Akzent1" xfId="227" hidden="1" xr:uid="{8C24C8AE-06EC-4E9E-A97F-EF624472C6CF}"/>
    <cellStyle name="60 % - Akzent1" xfId="1123" hidden="1" xr:uid="{5B833076-FC37-4D0C-94B8-C97675547971}"/>
    <cellStyle name="60 % - Akzent1" xfId="1423" hidden="1" xr:uid="{7F91347A-1219-4DC8-B91C-30619F594FFC}"/>
    <cellStyle name="60 % - Akzent1" xfId="1163" hidden="1" xr:uid="{4052FC92-66C6-42D7-A6CC-7BF5A46B2AEF}"/>
    <cellStyle name="60 % - Akzent1" xfId="1530" hidden="1" xr:uid="{74622793-4429-40A7-999C-9F933DCF25F3}"/>
    <cellStyle name="60 % - Akzent1" xfId="3349" hidden="1" xr:uid="{EF14B15E-721D-4238-8FD7-10800F2A6D67}"/>
    <cellStyle name="60 % - Akzent1" xfId="3381" hidden="1" xr:uid="{55F2F653-624D-4742-A5D7-281956B5D0EF}"/>
    <cellStyle name="60 % - Akzent1" xfId="3397" hidden="1" xr:uid="{6917C75D-5E06-4BAA-A760-4573F99C5DB8}"/>
    <cellStyle name="60 % - Akzent1" xfId="3438" hidden="1" xr:uid="{26262D75-6DCA-4895-BEB2-48EE00C7278E}"/>
    <cellStyle name="60 % - Akzent1" xfId="3387" hidden="1" xr:uid="{D3763770-DFF5-47DA-958D-B1B4BDF99F63}"/>
    <cellStyle name="60 % - Akzent1" xfId="3479" hidden="1" xr:uid="{52EF2726-A084-4463-8AB9-C4E3ECD2464C}"/>
    <cellStyle name="60 % - Akzent1" xfId="3503" hidden="1" xr:uid="{B34A4B9E-F4AF-4A98-B018-C9DC2DDC2B1C}"/>
    <cellStyle name="60 % - Akzent1" xfId="3555" hidden="1" xr:uid="{271B5888-0081-4B6E-8295-0A089130E9B3}"/>
    <cellStyle name="60 % - Akzent1" xfId="3523" hidden="1" xr:uid="{9054F248-B559-481E-A378-C6B5A811D9D8}"/>
    <cellStyle name="60 % - Akzent1" xfId="3582" hidden="1" xr:uid="{B04FE3E5-5C28-4631-954F-E06BC69121B1}"/>
    <cellStyle name="60 % - Akzent1" xfId="3595" hidden="1" xr:uid="{CAD92A43-17B5-40AC-B1B7-D91562075EDE}"/>
    <cellStyle name="60 % - Akzent1" xfId="3627" hidden="1" xr:uid="{E9FF90DA-6B92-4CBA-9201-72A07F36F04F}"/>
    <cellStyle name="60 % - Akzent1" xfId="3643" hidden="1" xr:uid="{CC158BF4-E62F-4162-AE0E-4E1E12C67ECD}"/>
    <cellStyle name="60 % - Akzent1" xfId="3674" hidden="1" xr:uid="{BF95353B-B15D-4849-95F4-FECAC6B16F49}"/>
    <cellStyle name="60 % - Akzent1" xfId="3633" hidden="1" xr:uid="{F54281E6-008C-4C5D-AC66-FDDA1144F2D5}"/>
    <cellStyle name="60 % - Akzent1" xfId="3760" hidden="1" xr:uid="{DB45CE61-A11D-4C2A-96B6-22C193B3F457}"/>
    <cellStyle name="60 % - Akzent1" xfId="4332" hidden="1" xr:uid="{9A955EEB-03C8-40EC-BAF7-621B1AC2D694}"/>
    <cellStyle name="60 % - Akzent1" xfId="4510" hidden="1" xr:uid="{076D9671-DC62-46BF-A34D-FCA8FF49FB01}"/>
    <cellStyle name="60 % - Akzent1" xfId="4364" hidden="1" xr:uid="{29A4784B-E39D-4E3A-9E1A-A66A0B5EB3CA}"/>
    <cellStyle name="60 % - Akzent1" xfId="4579" hidden="1" xr:uid="{9D20AE4C-A8F0-4349-AA44-07231AF0CE68}"/>
    <cellStyle name="60 % - Akzent1" xfId="5849" hidden="1" xr:uid="{717D7A58-2BFC-4017-BEC3-2BE3C60DDBD0}"/>
    <cellStyle name="60 % - Akzent1" xfId="5881" hidden="1" xr:uid="{476A8073-C097-467A-8211-52501B17DEA1}"/>
    <cellStyle name="60 % - Akzent1" xfId="5897" hidden="1" xr:uid="{F4255076-3A7A-482A-A0D4-4B6698BCD828}"/>
    <cellStyle name="60 % - Akzent1" xfId="5931" hidden="1" xr:uid="{E77E0876-661D-4AC6-8FE5-D490828405D1}"/>
    <cellStyle name="60 % - Akzent1" xfId="5887" hidden="1" xr:uid="{6E333DBC-26EF-4C3E-BE7E-5604F81467A3}"/>
    <cellStyle name="60 % - Akzent1" xfId="4110" hidden="1" xr:uid="{E2DEE892-0A72-4310-952B-DEA85E9A7DFF}"/>
    <cellStyle name="60 % - Akzent1" xfId="5596" hidden="1" xr:uid="{FBE1C7E9-E149-4A51-B17F-84E604713F78}"/>
    <cellStyle name="60 % - Akzent1" xfId="5386" hidden="1" xr:uid="{92F7F42F-DD0E-4670-A4D8-5792F76F677D}"/>
    <cellStyle name="60 % - Akzent1" xfId="5568" hidden="1" xr:uid="{45E95E14-2920-4056-8B58-8B44CAB56D68}"/>
    <cellStyle name="60 % - Akzent1" xfId="5312" hidden="1" xr:uid="{AA00FC25-6FB5-4A0E-A9AD-7E0F1447E311}"/>
    <cellStyle name="60 % - Akzent1" xfId="6005" hidden="1" xr:uid="{412D69FB-A110-481A-B4AE-821A689C90CA}"/>
    <cellStyle name="60 % - Akzent1" xfId="6037" hidden="1" xr:uid="{9FA71D63-1507-45FE-A125-0102ACBF0A80}"/>
    <cellStyle name="60 % - Akzent1" xfId="6053" hidden="1" xr:uid="{40582B51-2CB8-4017-B90F-C76278642FFD}"/>
    <cellStyle name="60 % - Akzent1" xfId="6094" hidden="1" xr:uid="{7AF198ED-1893-4621-96BA-9F64916A7193}"/>
    <cellStyle name="60 % - Akzent1" xfId="6043" hidden="1" xr:uid="{00E7F0BD-5AA5-4B09-8F2E-9C3AB1DDCC91}"/>
    <cellStyle name="60 % - Akzent1" xfId="5941" hidden="1" xr:uid="{DB329194-DF77-4FCD-82F0-AA4136505938}"/>
    <cellStyle name="60 % - Akzent1" xfId="5065" hidden="1" xr:uid="{8AE7A330-1AE5-4464-A18F-598FFE8E2786}"/>
    <cellStyle name="60 % - Akzent1" xfId="4535" hidden="1" xr:uid="{997408E7-BAA1-4FFB-9606-24C7A3FA8ECE}"/>
    <cellStyle name="60 % - Akzent1" xfId="3917" hidden="1" xr:uid="{5E47E0B3-77E3-4069-B56D-07E62346AA05}"/>
    <cellStyle name="60 % - Akzent1" xfId="4258" hidden="1" xr:uid="{B03F3ECD-7A54-471D-A8FF-CD0C24C26955}"/>
    <cellStyle name="60 % - Akzent1" xfId="6149" hidden="1" xr:uid="{D504F748-122B-48D6-A036-8110BC0A599C}"/>
    <cellStyle name="60 % - Akzent1" xfId="6181" hidden="1" xr:uid="{F0036C2B-CB7D-4FB0-80EF-CA950743B90E}"/>
    <cellStyle name="60 % - Akzent1" xfId="6197" hidden="1" xr:uid="{E348CA2A-CBFB-444C-8F0B-32AFC3805E95}"/>
    <cellStyle name="60 % - Akzent1" xfId="6238" hidden="1" xr:uid="{ACA23AA0-2BD3-4EAA-8DD5-D7CE7540DA66}"/>
    <cellStyle name="60 % - Akzent1" xfId="6187" hidden="1" xr:uid="{07C31490-149A-45C2-A1FA-068DF3F25C96}"/>
    <cellStyle name="60 % - Akzent1" xfId="6349" hidden="1" xr:uid="{F04B83D0-B7DC-4FFC-9141-556D768E988E}"/>
    <cellStyle name="60 % - Akzent1" xfId="6735" hidden="1" xr:uid="{C3073833-0604-45B6-9989-F7BF8B2C0BA2}"/>
    <cellStyle name="60 % - Akzent1" xfId="6975" hidden="1" xr:uid="{98FF4ED4-2EB4-4601-9877-DF1D111EC874}"/>
    <cellStyle name="60 % - Akzent1" xfId="6770" hidden="1" xr:uid="{A6BEC9D4-74EA-451A-9F7B-2122792559E7}"/>
    <cellStyle name="60 % - Akzent1" xfId="7058" hidden="1" xr:uid="{B0ADAA0F-748E-4A3F-8FAD-0F2B232B3EEB}"/>
    <cellStyle name="60 % - Akzent1" xfId="7395" hidden="1" xr:uid="{E5AF3BFB-7AAC-42CB-A356-B1D893DD7166}"/>
    <cellStyle name="60 % - Akzent1" xfId="7427" hidden="1" xr:uid="{CC3FF931-C8CD-4F88-AE2B-E3E311A2731E}"/>
    <cellStyle name="60 % - Akzent1" xfId="7443" hidden="1" xr:uid="{ADE217AA-C07A-4C91-9E81-873EE4370A3B}"/>
    <cellStyle name="60 % - Akzent1" xfId="7484" hidden="1" xr:uid="{281D9996-5D23-4D68-A86D-F49F1DFCF650}"/>
    <cellStyle name="60 % - Akzent1" xfId="7433" hidden="1" xr:uid="{B00F16B1-4F2E-4265-9735-5E484198F069}"/>
    <cellStyle name="60 % - Akzent1" xfId="7525" hidden="1" xr:uid="{60B0E681-B291-4073-9D14-6B32E30D4CE9}"/>
    <cellStyle name="60 % - Akzent1" xfId="7549" hidden="1" xr:uid="{4C4E68F2-A821-478E-AF95-34D710249DE1}"/>
    <cellStyle name="60 % - Akzent1" xfId="7601" hidden="1" xr:uid="{D36725B7-2718-4E8A-BD25-B5BBA2C10A55}"/>
    <cellStyle name="60 % - Akzent1" xfId="7569" hidden="1" xr:uid="{DFFA0C2E-B98F-4A5A-BACF-40B834D57CCE}"/>
    <cellStyle name="60 % - Akzent1" xfId="7628" hidden="1" xr:uid="{A73160A3-9F2D-489D-8225-215D4A122AFB}"/>
    <cellStyle name="60 % - Akzent1" xfId="7641" hidden="1" xr:uid="{7F264FEB-0BB6-444A-9A52-08F694A11B28}"/>
    <cellStyle name="60 % - Akzent1" xfId="7673" hidden="1" xr:uid="{AD7B2FBF-9005-48B7-A36E-054803FD641A}"/>
    <cellStyle name="60 % - Akzent1" xfId="7689" hidden="1" xr:uid="{444DAD03-F8D1-4E0A-9B94-DF9B35E8C9D4}"/>
    <cellStyle name="60 % - Akzent1" xfId="7720" hidden="1" xr:uid="{C77BDA2E-C691-4CDE-B829-0D9C15B0A368}"/>
    <cellStyle name="60 % - Akzent1" xfId="7679" hidden="1" xr:uid="{54311EA3-993A-4FA9-8370-8240631944D8}"/>
    <cellStyle name="60 % - Akzent1" xfId="7368" hidden="1" xr:uid="{AA013C38-6B85-48D6-BF52-085A8938259F}"/>
    <cellStyle name="60 % - Akzent1" xfId="7148" hidden="1" xr:uid="{54FFFDC1-0D75-45C8-BE6B-26302276F45A}"/>
    <cellStyle name="60 % - Akzent1" xfId="6405" hidden="1" xr:uid="{9376E1F8-722E-4552-9808-BE4D3F99EC5B}"/>
    <cellStyle name="60 % - Akzent1" xfId="7139" hidden="1" xr:uid="{59A5274F-4693-41E0-B5DC-0A66E80C730F}"/>
    <cellStyle name="60 % - Akzent1" xfId="6595" hidden="1" xr:uid="{E2F4F23B-0CBE-4157-8979-FBEF858524EC}"/>
    <cellStyle name="60 % - Akzent1" xfId="7765" hidden="1" xr:uid="{022CD71D-7F48-41B4-A42A-03AF5B26CF9F}"/>
    <cellStyle name="60 % - Akzent1" xfId="7797" hidden="1" xr:uid="{808609CB-0CA5-40CF-8907-B558C0D1FCA8}"/>
    <cellStyle name="60 % - Akzent1" xfId="7813" hidden="1" xr:uid="{81366504-B2B5-408B-8605-4F09F9E4637B}"/>
    <cellStyle name="60 % - Akzent1" xfId="7844" hidden="1" xr:uid="{EAFB0CBC-3BF6-4883-8976-FD3708E5D8D3}"/>
    <cellStyle name="60 % - Akzent1" xfId="7803" hidden="1" xr:uid="{056B9ED7-BE0D-4CA6-B53F-778B71D4A971}"/>
    <cellStyle name="60 % - Akzent1" xfId="7879" hidden="1" xr:uid="{7B638C33-BBB3-4D6C-BF2C-4867B504E884}"/>
    <cellStyle name="60 % - Akzent1" xfId="7903" hidden="1" xr:uid="{7737D30F-CB46-41DE-B483-350A0077A3A9}"/>
    <cellStyle name="60 % - Akzent1" xfId="7955" hidden="1" xr:uid="{22B48270-2FD1-46D6-BF36-F46933F7F81B}"/>
    <cellStyle name="60 % - Akzent1" xfId="7923" hidden="1" xr:uid="{B5507E49-6B8D-44B4-974B-58D5AF7786E7}"/>
    <cellStyle name="60 % - Akzent1" xfId="7982" hidden="1" xr:uid="{1B018368-4CE4-4BD4-AECB-50FD42C168D0}"/>
    <cellStyle name="60 % - Akzent1" xfId="7995" hidden="1" xr:uid="{D07A203D-B84E-4FC1-8302-76DDA02349FA}"/>
    <cellStyle name="60 % - Akzent1" xfId="8027" hidden="1" xr:uid="{50AF8902-0E66-45BB-B8C2-00AB0BD282B9}"/>
    <cellStyle name="60 % - Akzent1" xfId="8043" hidden="1" xr:uid="{801D001B-E1D3-4A88-8915-05B5F6514B9A}"/>
    <cellStyle name="60 % - Akzent1" xfId="8074" hidden="1" xr:uid="{10D578A6-55FE-49CB-9644-4A0EC38DBC37}"/>
    <cellStyle name="60 % - Akzent1" xfId="8033" hidden="1" xr:uid="{8FBC0588-E93F-447A-800C-86CE20EE4075}"/>
    <cellStyle name="60 % - Akzent1" xfId="8130" hidden="1" xr:uid="{138706A0-5AD0-44E6-BBDD-327DC7EE9C2C}"/>
    <cellStyle name="60 % - Akzent1" xfId="8705" hidden="1" xr:uid="{86BCAEAA-39AE-4320-9E99-43DAEF961942}"/>
    <cellStyle name="60 % - Akzent1" xfId="9005" hidden="1" xr:uid="{94869D13-E8C2-4169-B6D6-CA3FA8ABE737}"/>
    <cellStyle name="60 % - Akzent1" xfId="8745" hidden="1" xr:uid="{C0C9B068-31A3-4822-AC78-2A7F0CFE3C5F}"/>
    <cellStyle name="60 % - Akzent1" xfId="9112" hidden="1" xr:uid="{3750307D-589E-4C82-9E24-D1A22F778BF4}"/>
    <cellStyle name="60 % - Akzent1" xfId="10095" hidden="1" xr:uid="{04D1BCA0-D5A8-4A21-A596-85BC773FCD64}"/>
    <cellStyle name="60 % - Akzent1" xfId="10127" hidden="1" xr:uid="{3DB31BAC-1E6D-4941-B2FA-E89F96F6FDE6}"/>
    <cellStyle name="60 % - Akzent1" xfId="10143" hidden="1" xr:uid="{A97F71A6-39CA-41F2-9848-F44D35D09088}"/>
    <cellStyle name="60 % - Akzent1" xfId="10184" hidden="1" xr:uid="{A1D91FE6-4E26-45FB-9B6E-CF7C68FE6B52}"/>
    <cellStyle name="60 % - Akzent1" xfId="10133" hidden="1" xr:uid="{A103AE57-0A14-4D9C-AEC7-5F91D3054B14}"/>
    <cellStyle name="60 % - Akzent1" xfId="10073" hidden="1" xr:uid="{761C767E-40BA-49AA-A29B-E018742E26B9}"/>
    <cellStyle name="60 % - Akzent1" xfId="9285" hidden="1" xr:uid="{3546B0CD-469F-4332-94DC-072D99FC24BD}"/>
    <cellStyle name="60 % - Akzent1" xfId="9198" hidden="1" xr:uid="{2BF790F2-F564-48D7-B6BD-3EE2522BF26E}"/>
    <cellStyle name="60 % - Akzent1" xfId="9761" hidden="1" xr:uid="{5963A0F1-743C-44F1-A3FA-B779E31D1EFD}"/>
    <cellStyle name="60 % - Akzent1" xfId="9550" hidden="1" xr:uid="{71BCC2DA-AC0A-4360-99DA-4572F2070C51}"/>
    <cellStyle name="60 % - Akzent1" xfId="10303" hidden="1" xr:uid="{544266D4-0B33-4B9F-A885-AAF2F966763A}"/>
    <cellStyle name="60 % - Akzent1" xfId="10335" hidden="1" xr:uid="{074E4D08-0B5A-472B-A4F9-9E2DA8187C4B}"/>
    <cellStyle name="60 % - Akzent1" xfId="10351" hidden="1" xr:uid="{7E44CD29-7F28-409A-92CB-D5724341150D}"/>
    <cellStyle name="60 % - Akzent1" xfId="10392" hidden="1" xr:uid="{077F27CB-6CD1-49F7-8F24-17BD0FED23B6}"/>
    <cellStyle name="60 % - Akzent1" xfId="10341" hidden="1" xr:uid="{EAED0897-5D2C-4471-B7DD-7DA8CEAEE5A4}"/>
    <cellStyle name="60 % - Akzent1" xfId="10066" hidden="1" xr:uid="{38E20134-0A2E-45AD-9994-856580458FC3}"/>
    <cellStyle name="60 % - Akzent1" xfId="9408" hidden="1" xr:uid="{87878869-3980-4FE4-887F-5324BB1BEC40}"/>
    <cellStyle name="60 % - Akzent1" xfId="10230" hidden="1" xr:uid="{E2B2BC79-E3C1-48F3-AC9B-ED442057ACDE}"/>
    <cellStyle name="60 % - Akzent1" xfId="10247" hidden="1" xr:uid="{B54F80EC-9F85-4091-AD11-242FB4334B71}"/>
    <cellStyle name="60 % - Akzent1" xfId="9965" hidden="1" xr:uid="{9FF86CC7-538C-4538-802C-AF84DC4AD5FD}"/>
    <cellStyle name="60 % - Akzent1" xfId="10432" hidden="1" xr:uid="{78062E99-215C-427E-BD39-D826CA7D3D3F}"/>
    <cellStyle name="60 % - Akzent1" xfId="10464" hidden="1" xr:uid="{93D46D9F-8896-4D10-8BA5-44FEEAD6B0D7}"/>
    <cellStyle name="60 % - Akzent1" xfId="10480" hidden="1" xr:uid="{1552C7AC-8DAC-4FF7-B56F-70FBA93985F5}"/>
    <cellStyle name="60 % - Akzent1" xfId="10511" hidden="1" xr:uid="{06360537-E1D7-4340-90CF-FAE5867EA80F}"/>
    <cellStyle name="60 % - Akzent1" xfId="10470" hidden="1" xr:uid="{1FDD965F-1063-4A7C-B661-27D89B008925}"/>
    <cellStyle name="60 % - Akzent1" xfId="10547" hidden="1" xr:uid="{C164380C-EC8D-4F4E-966E-D1517D4DB24E}"/>
    <cellStyle name="60 % - Akzent1" xfId="10662" hidden="1" xr:uid="{80788C4B-5EF5-4FE7-A4AD-0DAA57E42B31}"/>
    <cellStyle name="60 % - Akzent1" xfId="10755" hidden="1" xr:uid="{49D1042C-BA36-4380-B72A-D8EBF6D6C8C1}"/>
    <cellStyle name="60 % - Akzent1" xfId="10684" hidden="1" xr:uid="{87CBC0CB-D15C-46D1-B6A6-17032991CE86}"/>
    <cellStyle name="60 % - Akzent1" xfId="10801" hidden="1" xr:uid="{28B742B7-E6DC-4E91-AF88-F9857FAB3BE5}"/>
    <cellStyle name="60 % - Akzent1" xfId="10955" hidden="1" xr:uid="{1441FCAC-30BF-413F-8FF2-59B04318BE7A}"/>
    <cellStyle name="60 % - Akzent1" xfId="10987" hidden="1" xr:uid="{7C7D9108-D962-4C4A-8D28-0112EAB888FB}"/>
    <cellStyle name="60 % - Akzent1" xfId="11003" hidden="1" xr:uid="{40ABD7A8-8CD5-494D-9F30-9AEC4642C113}"/>
    <cellStyle name="60 % - Akzent1" xfId="11034" hidden="1" xr:uid="{470DA46E-63E0-490B-B8CA-DF705ED7E79F}"/>
    <cellStyle name="60 % - Akzent1" xfId="10993" hidden="1" xr:uid="{433F4180-7768-49B4-9456-121E8683C67B}"/>
    <cellStyle name="60 % - Akzent1" xfId="11115" hidden="1" xr:uid="{E499C0AA-6486-427E-AEA3-B46AE13A9D2A}"/>
    <cellStyle name="60 % - Akzent1" xfId="11488" hidden="1" xr:uid="{410A3550-FC17-4A0F-81B1-A56596D3BBBF}"/>
    <cellStyle name="60 % - Akzent1" xfId="11646" hidden="1" xr:uid="{B474E7EE-CC06-42D0-9401-08A9C7E680FD}"/>
    <cellStyle name="60 % - Akzent1" xfId="11515" hidden="1" xr:uid="{CD48C280-188B-4FAF-9466-D855C386480E}"/>
    <cellStyle name="60 % - Akzent1" xfId="11707" hidden="1" xr:uid="{7E1BA3C6-E610-47E4-A6FF-DCF7B8C72C19}"/>
    <cellStyle name="60 % - Akzent1" xfId="12578" hidden="1" xr:uid="{924F6CA6-C12C-4A69-976D-1852208E38B7}"/>
    <cellStyle name="60 % - Akzent1" xfId="12610" hidden="1" xr:uid="{C9219859-E901-4679-B996-847CCB70C7CC}"/>
    <cellStyle name="60 % - Akzent1" xfId="12626" hidden="1" xr:uid="{F2CA7AB9-C399-48A5-933F-4248A467FAE5}"/>
    <cellStyle name="60 % - Akzent1" xfId="12658" hidden="1" xr:uid="{24D76BBE-397B-43E4-8B1F-6435D25279FB}"/>
    <cellStyle name="60 % - Akzent1" xfId="12616" hidden="1" xr:uid="{26B9D6AF-0946-4E7C-94A1-83BB62665F64}"/>
    <cellStyle name="60 % - Akzent1" xfId="11400" hidden="1" xr:uid="{36F80A7D-D5E0-4957-A27B-8E2C978F0F75}"/>
    <cellStyle name="60 % - Akzent1" xfId="12420" hidden="1" xr:uid="{5514A4EA-7B9A-4253-86D6-0EA23630A83E}"/>
    <cellStyle name="60 % - Akzent1" xfId="11842" hidden="1" xr:uid="{23A6947E-2B2B-4CAD-A392-BC698B90B00A}"/>
    <cellStyle name="60 % - Akzent1" xfId="11875" hidden="1" xr:uid="{E071B86F-00D4-4727-800C-75A15D207E85}"/>
    <cellStyle name="60 % - Akzent1" xfId="11378" hidden="1" xr:uid="{0F4D8FF5-95AF-4BDC-8880-BC35F60FD7AB}"/>
    <cellStyle name="60 % - Akzent1" xfId="12780" hidden="1" xr:uid="{89773269-CAE7-4F29-870E-7ABACE84854F}"/>
    <cellStyle name="60 % - Akzent1" xfId="12812" hidden="1" xr:uid="{7FA789FD-36B1-45B1-935F-9296F9F266BE}"/>
    <cellStyle name="60 % - Akzent1" xfId="12828" hidden="1" xr:uid="{C7B1C954-4553-436C-A28C-AB874EA0AC7B}"/>
    <cellStyle name="60 % - Akzent1" xfId="12865" hidden="1" xr:uid="{0C4AAE43-D0B3-4245-8F70-DBB2A59BC6C5}"/>
    <cellStyle name="60 % - Akzent1" xfId="12818" hidden="1" xr:uid="{F5FF967B-9336-4CD9-99E4-11D4691689BD}"/>
    <cellStyle name="60 % - Akzent1" xfId="11903" hidden="1" xr:uid="{4D736B02-B142-41EC-BC14-126E1099967D}"/>
    <cellStyle name="60 % - Akzent1" xfId="11732" hidden="1" xr:uid="{56FFF526-EF46-4827-B035-555F41AAB67E}"/>
    <cellStyle name="60 % - Akzent1" xfId="11141" hidden="1" xr:uid="{E003A8BA-D0E2-40BE-8E95-C9455749EEB8}"/>
    <cellStyle name="60 % - Akzent1" xfId="11536" hidden="1" xr:uid="{07F02CE0-6E30-4824-8388-08ACA5A6AF28}"/>
    <cellStyle name="60 % - Akzent1" xfId="12030" hidden="1" xr:uid="{D711C465-A309-40F6-9ACA-4FAFD66AD51A}"/>
    <cellStyle name="60 % - Akzent1" xfId="12958" hidden="1" xr:uid="{3893DD6F-66F7-4FD7-95C8-4BC5AE03A811}"/>
    <cellStyle name="60 % - Akzent1" xfId="12990" hidden="1" xr:uid="{57814641-107D-440A-875B-AAC2DF7E970C}"/>
    <cellStyle name="60 % - Akzent1" xfId="13006" hidden="1" xr:uid="{00FF5BAD-08D0-46B0-9F28-A85FF6CFE326}"/>
    <cellStyle name="60 % - Akzent1" xfId="13041" hidden="1" xr:uid="{4566A1CF-7612-4430-9BF5-A33BC70365CC}"/>
    <cellStyle name="60 % - Akzent1" xfId="12996" hidden="1" xr:uid="{E6D22F78-9F1C-467C-8EF3-38EDD467E9CB}"/>
    <cellStyle name="60 % - Akzent1" xfId="11963" hidden="1" xr:uid="{DF4D782D-A7EB-4A19-8B33-274380AEE73F}"/>
    <cellStyle name="60 % - Akzent1" xfId="11409" hidden="1" xr:uid="{E466EF89-6163-4E4C-9F85-5B23BA3F2071}"/>
    <cellStyle name="60 % - Akzent1" xfId="12211" hidden="1" xr:uid="{211454E8-E032-4AFD-B2C1-411B4EF36E62}"/>
    <cellStyle name="60 % - Akzent1" xfId="12379" hidden="1" xr:uid="{29382454-41F6-4EAF-A887-E6A9F805D6E5}"/>
    <cellStyle name="60 % - Akzent1" xfId="12520" hidden="1" xr:uid="{C1071338-6210-4981-A5F6-38CC423D8DDA}"/>
    <cellStyle name="60 % - Akzent1" xfId="13092" hidden="1" xr:uid="{66825266-A62E-4F30-9A5A-C3AACEA0A3E9}"/>
    <cellStyle name="60 % - Akzent1" xfId="13124" hidden="1" xr:uid="{45909A07-91F7-449C-A41F-E48A61D750B7}"/>
    <cellStyle name="60 % - Akzent1" xfId="13140" hidden="1" xr:uid="{41ACDF46-702C-4499-A8F3-B4584E6768ED}"/>
    <cellStyle name="60 % - Akzent1" xfId="13174" hidden="1" xr:uid="{4FB86E22-5417-47B5-8140-5A3F7CE1DFB4}"/>
    <cellStyle name="60 % - Akzent1" xfId="13130" hidden="1" xr:uid="{EB987C32-D3E7-4612-984E-BBB64498AAF8}"/>
    <cellStyle name="60 % - Akzent1" xfId="11862" hidden="1" xr:uid="{D9C72777-4E11-4B03-8A0E-D4407842885B}"/>
    <cellStyle name="60 % - Akzent1" xfId="11473" hidden="1" xr:uid="{3E9A5191-7EFE-4E6E-B9A5-7ADF81E79ECC}"/>
    <cellStyle name="60 % - Akzent1" xfId="11670" hidden="1" xr:uid="{0274C240-7DDC-467E-9B48-0E0508AF0D21}"/>
    <cellStyle name="60 % - Akzent1" xfId="11367" hidden="1" xr:uid="{A7CA9161-B9F0-4B4A-833C-9AE1F47D6926}"/>
    <cellStyle name="60 % - Akzent1" xfId="12720" hidden="1" xr:uid="{741EC61D-DFF1-4F12-A160-77AA0E0130AE}"/>
    <cellStyle name="60 % - Akzent1" xfId="13217" hidden="1" xr:uid="{116A02D2-85B8-4D35-8AB0-E7D7A85A776B}"/>
    <cellStyle name="60 % - Akzent1" xfId="13249" hidden="1" xr:uid="{399725D3-D35A-4C6D-8BEA-EB09F7C1734D}"/>
    <cellStyle name="60 % - Akzent1" xfId="13265" hidden="1" xr:uid="{7717649B-E929-4B0D-B409-6427DF5EA934}"/>
    <cellStyle name="60 % - Akzent1" xfId="13300" hidden="1" xr:uid="{3E9DAC6C-415B-4ACF-885A-C8039851CE16}"/>
    <cellStyle name="60 % - Akzent1" xfId="13255" hidden="1" xr:uid="{E436A73F-802A-4572-B507-0BF88CB02B2B}"/>
    <cellStyle name="60 % - Akzent1" xfId="11389" hidden="1" xr:uid="{9FD81B3D-9D3A-43FF-B1F7-CD62C959CFE7}"/>
    <cellStyle name="60 % - Akzent1" xfId="11894" hidden="1" xr:uid="{C2969F89-E394-4ECA-8DDD-56B7685B3DF0}"/>
    <cellStyle name="60 % - Akzent1" xfId="12347" hidden="1" xr:uid="{98DD2F9E-F8A5-4C4D-A084-D672BF434CD2}"/>
    <cellStyle name="60 % - Akzent1" xfId="11170" hidden="1" xr:uid="{97A896E5-07C1-40AE-8224-2EEAC6AB8A53}"/>
    <cellStyle name="60 % - Akzent1" xfId="12145" hidden="1" xr:uid="{E64ED57D-4D5A-463F-9115-A04D7559C689}"/>
    <cellStyle name="60 % - Akzent1" xfId="13342" hidden="1" xr:uid="{2456782E-BA6E-4100-8715-389023A39A8E}"/>
    <cellStyle name="60 % - Akzent1" xfId="13374" hidden="1" xr:uid="{D46BA087-20F3-44E2-B938-158ED585EAAC}"/>
    <cellStyle name="60 % - Akzent1" xfId="13390" hidden="1" xr:uid="{DB8C8647-5D9C-44E9-96D8-429A97C407F8}"/>
    <cellStyle name="60 % - Akzent1" xfId="13431" hidden="1" xr:uid="{44EE2DCF-836F-4A01-9954-D3EAB70FDF71}"/>
    <cellStyle name="60 % - Akzent1" xfId="13380" hidden="1" xr:uid="{F55E3FAE-3C92-4367-BE13-6E316DEA0B72}"/>
    <cellStyle name="60 % - Akzent1" xfId="13555" hidden="1" xr:uid="{E20DF4A4-96E8-4F05-9BE8-0669B2F58370}"/>
    <cellStyle name="60 % - Akzent1" xfId="13774" hidden="1" xr:uid="{C48592F3-5029-495D-AE72-230504260359}"/>
    <cellStyle name="60 % - Akzent1" xfId="13841" hidden="1" xr:uid="{940700F8-79FF-484A-91EE-8312EEF722F7}"/>
    <cellStyle name="60 % - Akzent1" xfId="13796" hidden="1" xr:uid="{CEAF7C97-E4BF-4B8A-9389-D1AF84224E73}"/>
    <cellStyle name="60 % - Akzent1" xfId="13874" hidden="1" xr:uid="{8B07A037-EFCD-4161-A04A-456D535B7C92}"/>
    <cellStyle name="60 % - Akzent1" xfId="14800" hidden="1" xr:uid="{A67C05CF-8C10-458E-B3E9-A1C9DDD7EA06}"/>
    <cellStyle name="60 % - Akzent1" xfId="14832" hidden="1" xr:uid="{185DFE77-9B5D-44F1-A565-3F1120E78305}"/>
    <cellStyle name="60 % - Akzent1" xfId="14848" hidden="1" xr:uid="{30022CEE-2AD0-4429-A5BA-F074DE09DCC1}"/>
    <cellStyle name="60 % - Akzent1" xfId="14880" hidden="1" xr:uid="{773241F1-3A55-4449-8CDC-C87A09920C7B}"/>
    <cellStyle name="60 % - Akzent1" xfId="14838" hidden="1" xr:uid="{26478272-1834-43E1-8F4D-95ED351D4220}"/>
    <cellStyle name="60 % - Akzent1" xfId="14917" hidden="1" xr:uid="{2EC7092A-A947-474D-9A28-DBBD9CF96C7D}"/>
    <cellStyle name="60 % - Akzent1" xfId="14941" hidden="1" xr:uid="{1A716E4A-09D7-45E1-968E-C8A88CD8B9F5}"/>
    <cellStyle name="60 % - Akzent1" xfId="14993" hidden="1" xr:uid="{F21D7468-4EE7-4239-9A01-38547DDA8339}"/>
    <cellStyle name="60 % - Akzent1" xfId="14961" hidden="1" xr:uid="{7346F720-54C6-4942-A281-7262EE82EFC8}"/>
    <cellStyle name="60 % - Akzent1" xfId="15020" hidden="1" xr:uid="{828B95F7-7655-4F47-BDAF-289FCF67AD56}"/>
    <cellStyle name="60 % - Akzent1" xfId="15033" hidden="1" xr:uid="{5D6C23FB-2C8C-4905-B90A-34B03F6B7770}"/>
    <cellStyle name="60 % - Akzent1" xfId="15065" hidden="1" xr:uid="{4DF56AAA-E719-4CED-B18C-35FA764A553B}"/>
    <cellStyle name="60 % - Akzent1" xfId="15081" hidden="1" xr:uid="{3EBCCF83-2959-4E20-80A4-7E8985F121B1}"/>
    <cellStyle name="60 % - Akzent1" xfId="15112" hidden="1" xr:uid="{73220E71-5AE5-4674-9FD7-03F03AEC5FC9}"/>
    <cellStyle name="60 % - Akzent1" xfId="15071" hidden="1" xr:uid="{5ED482B1-D2DD-41D0-A752-A6F1E3E929C6}"/>
    <cellStyle name="60 % - Akzent1" xfId="15192" hidden="1" xr:uid="{BC1C1FDF-11FE-42CC-8D9C-426F8AC3B958}"/>
    <cellStyle name="60 % - Akzent1" xfId="15764" hidden="1" xr:uid="{EC69A1F8-4C54-4722-B99E-FCFAF0328F09}"/>
    <cellStyle name="60 % - Akzent1" xfId="15942" hidden="1" xr:uid="{37F00046-C2B9-457A-8484-62F75A3850DA}"/>
    <cellStyle name="60 % - Akzent1" xfId="15796" hidden="1" xr:uid="{71855283-69EE-4AEF-8C45-2AD410449E78}"/>
    <cellStyle name="60 % - Akzent1" xfId="16011" hidden="1" xr:uid="{6DB17B78-6375-4D38-B1EF-8DA13EEA1A4D}"/>
    <cellStyle name="60 % - Akzent1" xfId="17281" hidden="1" xr:uid="{01B0A704-D719-46E5-9EE0-5207CD004A46}"/>
    <cellStyle name="60 % - Akzent1" xfId="17313" hidden="1" xr:uid="{606A24D1-AC95-48EB-A529-17C1C17B4989}"/>
    <cellStyle name="60 % - Akzent1" xfId="17329" hidden="1" xr:uid="{B6CB9D8D-16CF-466D-BE42-B9AE35859E8F}"/>
    <cellStyle name="60 % - Akzent1" xfId="17363" hidden="1" xr:uid="{F9F0C48E-6871-4567-9FC3-B573BC296BA4}"/>
    <cellStyle name="60 % - Akzent1" xfId="17319" hidden="1" xr:uid="{D88D9DE7-48C2-4CC6-A42D-2C08B81BF569}"/>
    <cellStyle name="60 % - Akzent1" xfId="15542" hidden="1" xr:uid="{83EECDBF-91C1-4968-9DD1-423D1356EA8D}"/>
    <cellStyle name="60 % - Akzent1" xfId="17028" hidden="1" xr:uid="{85B4070E-EC26-4BC4-A36E-3FA6C95022DA}"/>
    <cellStyle name="60 % - Akzent1" xfId="16818" hidden="1" xr:uid="{8095E22C-BEDD-41F8-A357-7562AC7975CD}"/>
    <cellStyle name="60 % - Akzent1" xfId="17000" hidden="1" xr:uid="{530E1C30-A6F0-48BC-A84E-412CCF9E2DED}"/>
    <cellStyle name="60 % - Akzent1" xfId="16744" hidden="1" xr:uid="{F6475E04-268B-4862-B84B-3FAA4C20CA40}"/>
    <cellStyle name="60 % - Akzent1" xfId="17437" hidden="1" xr:uid="{A5D7394E-4B69-49DC-88BA-818D0AF34B70}"/>
    <cellStyle name="60 % - Akzent1" xfId="17469" hidden="1" xr:uid="{0126A8D7-75DB-48EA-98D4-3E82A51109CA}"/>
    <cellStyle name="60 % - Akzent1" xfId="17485" hidden="1" xr:uid="{E2D1FF44-0C4E-4495-A047-C7ECF7F44B65}"/>
    <cellStyle name="60 % - Akzent1" xfId="17526" hidden="1" xr:uid="{D1D927E0-0B55-4E11-B20A-4079F88E9D69}"/>
    <cellStyle name="60 % - Akzent1" xfId="17475" hidden="1" xr:uid="{621FBAE6-CCD2-45B2-A80C-394E86749B13}"/>
    <cellStyle name="60 % - Akzent1" xfId="17373" hidden="1" xr:uid="{92281ECC-2272-440D-886A-C39C4EF41B86}"/>
    <cellStyle name="60 % - Akzent1" xfId="16497" hidden="1" xr:uid="{B8FFB57F-761C-4CD6-808B-288B992534A5}"/>
    <cellStyle name="60 % - Akzent1" xfId="15967" hidden="1" xr:uid="{830A1024-DE01-4BF5-AF4E-60A0D223582F}"/>
    <cellStyle name="60 % - Akzent1" xfId="15349" hidden="1" xr:uid="{A002584D-ECB4-4364-A5AB-835BB6D9F85A}"/>
    <cellStyle name="60 % - Akzent1" xfId="15690" hidden="1" xr:uid="{59832C9B-D546-49B0-AF05-0A37503D239C}"/>
    <cellStyle name="60 % - Akzent1" xfId="17581" hidden="1" xr:uid="{4A21C9A6-360E-4FAE-A9CA-5912D36F0506}"/>
    <cellStyle name="60 % - Akzent1" xfId="17613" hidden="1" xr:uid="{7ADC90AC-B658-4DCD-94B3-DE85FF91ED35}"/>
    <cellStyle name="60 % - Akzent1" xfId="17629" hidden="1" xr:uid="{2A4B8D12-472B-4F64-921F-BA494F43B567}"/>
    <cellStyle name="60 % - Akzent1" xfId="17670" hidden="1" xr:uid="{1231E1C9-21DD-4974-B923-2B91BE1BE48F}"/>
    <cellStyle name="60 % - Akzent1" xfId="17619" hidden="1" xr:uid="{11E06714-E4E7-4CEA-9474-3789A4E70696}"/>
    <cellStyle name="60 % - Akzent1" xfId="14788" hidden="1" xr:uid="{A8A18D9A-2964-45A2-B704-DD1498F60DCC}"/>
    <cellStyle name="60 % - Akzent1" xfId="14586" hidden="1" xr:uid="{A0760F34-C927-4BDF-BC17-0EDBD3F2AE8D}"/>
    <cellStyle name="60 % - Akzent1" xfId="13970" hidden="1" xr:uid="{23CE9D63-D2E5-4ED7-8B72-67B53E381149}"/>
    <cellStyle name="60 % - Akzent1" xfId="14556" hidden="1" xr:uid="{16E6FD1A-04F2-41FE-A892-D2C702D5E916}"/>
    <cellStyle name="60 % - Akzent1" xfId="14310" hidden="1" xr:uid="{E5CBDEBF-A180-4D18-8CD1-C0C3FCEC86F3}"/>
    <cellStyle name="60 % - Akzent1" xfId="17721" hidden="1" xr:uid="{6445AD38-D46A-4F26-8A77-8F3A19EA6504}"/>
    <cellStyle name="60 % - Akzent1" xfId="17753" hidden="1" xr:uid="{7CF4CA1A-5919-4E11-89D1-644A77152B70}"/>
    <cellStyle name="60 % - Akzent1" xfId="17769" hidden="1" xr:uid="{21210517-8BF1-4AE6-8339-836191F39E0E}"/>
    <cellStyle name="60 % - Akzent1" xfId="17810" hidden="1" xr:uid="{290AC3B0-E18F-43FA-A7B5-2EAFFABF1FA5}"/>
    <cellStyle name="60 % - Akzent1" xfId="17759" hidden="1" xr:uid="{3E04BF08-6DE3-4BE3-87FB-3061D19215A7}"/>
    <cellStyle name="60 % - Akzent1" xfId="17857" hidden="1" xr:uid="{A94032CF-6D4D-4764-AF2A-B679BB293BF9}"/>
    <cellStyle name="60 % - Akzent1" xfId="18375" hidden="1" xr:uid="{EEBEF4B4-AA2B-43ED-9879-73D97400F53A}"/>
    <cellStyle name="60 % - Akzent1" xfId="18675" hidden="1" xr:uid="{DE4AE85E-05D9-4939-9496-88B2D0DA81D1}"/>
    <cellStyle name="60 % - Akzent1" xfId="18415" hidden="1" xr:uid="{D5B0C624-7B1F-4210-9B77-072D0DCF5CF0}"/>
    <cellStyle name="60 % - Akzent1" xfId="18782" hidden="1" xr:uid="{75C70256-6C4E-4E93-88D1-BD91A0EB8067}"/>
    <cellStyle name="60 % - Akzent1" xfId="18981" hidden="1" xr:uid="{79965898-15D7-4E30-B092-E8BAB1B47B90}"/>
    <cellStyle name="60 % - Akzent1" xfId="19013" hidden="1" xr:uid="{220AED07-8501-44C2-9296-193BEB3375E7}"/>
    <cellStyle name="60 % - Akzent1" xfId="19029" hidden="1" xr:uid="{860467D6-C470-4760-B88C-6EFC0AB69177}"/>
    <cellStyle name="60 % - Akzent1" xfId="19070" hidden="1" xr:uid="{B9E56FA6-9ABA-475C-9228-36A6FE86752D}"/>
    <cellStyle name="60 % - Akzent1" xfId="19019" hidden="1" xr:uid="{FB5026FB-988B-439A-B59C-08B5CBA19354}"/>
    <cellStyle name="60 % - Akzent1 2" xfId="560" xr:uid="{EEC280BB-935A-43EA-8A8E-45E7B7713E38}"/>
    <cellStyle name="60 % - Akzent1 3" xfId="429" xr:uid="{EA827103-D1BE-4EF5-8F9D-C836927408BF}"/>
    <cellStyle name="60 % - Akzent2" xfId="230" hidden="1" xr:uid="{A8F309C3-2304-4984-818D-E91F3E4F596E}"/>
    <cellStyle name="60 % - Akzent2" xfId="1126" hidden="1" xr:uid="{59325F68-07B5-4723-8403-01DE7473056C}"/>
    <cellStyle name="60 % - Akzent2" xfId="1399" hidden="1" xr:uid="{46AD7958-091F-48CD-877E-7D3CE6873C4C}"/>
    <cellStyle name="60 % - Akzent2" xfId="1531" hidden="1" xr:uid="{8985DFCB-56B6-4D4C-8CEA-B5E9C86DCC69}"/>
    <cellStyle name="60 % - Akzent2" xfId="1378" hidden="1" xr:uid="{68B61757-D2B0-449A-A98D-5D07515BC28E}"/>
    <cellStyle name="60 % - Akzent2" xfId="3352" hidden="1" xr:uid="{674F10CA-F4B4-47DA-B368-D3DCA3448639}"/>
    <cellStyle name="60 % - Akzent2" xfId="3372" hidden="1" xr:uid="{FA14734F-000A-4DF6-921C-0584BB29A768}"/>
    <cellStyle name="60 % - Akzent2" xfId="3400" hidden="1" xr:uid="{ADE8399C-C335-416A-8AAB-8DE132DF3A77}"/>
    <cellStyle name="60 % - Akzent2" xfId="3465" hidden="1" xr:uid="{3B9F4490-2596-4E5E-A0F5-0B9BB8414590}"/>
    <cellStyle name="60 % - Akzent2" xfId="3461" hidden="1" xr:uid="{B1C6B095-F941-436F-9D84-F18462F1E461}"/>
    <cellStyle name="60 % - Akzent2" xfId="3482" hidden="1" xr:uid="{06E1BCD4-9C35-40D5-A608-08DCDF84A0C9}"/>
    <cellStyle name="60 % - Akzent2" xfId="3506" hidden="1" xr:uid="{AC403B0A-7E96-4DF4-90C7-D320CD6BF4F6}"/>
    <cellStyle name="60 % - Akzent2" xfId="3550" hidden="1" xr:uid="{056F78A1-1DF7-48A1-A769-49E8A48FDBB1}"/>
    <cellStyle name="60 % - Akzent2" xfId="3583" hidden="1" xr:uid="{D29FB907-0C49-4888-9CF8-2AAFA8B69098}"/>
    <cellStyle name="60 % - Akzent2" xfId="3547" hidden="1" xr:uid="{A8D58CFC-1175-4942-906B-0774071616C6}"/>
    <cellStyle name="60 % - Akzent2" xfId="3598" hidden="1" xr:uid="{CA0F1DA8-9789-4CE5-A76F-4B8A91573585}"/>
    <cellStyle name="60 % - Akzent2" xfId="3618" hidden="1" xr:uid="{49174A9A-5F24-4654-A722-04B30621B6AB}"/>
    <cellStyle name="60 % - Akzent2" xfId="3646" hidden="1" xr:uid="{8ACB3503-8CD9-4D5C-A485-DB846C4CF784}"/>
    <cellStyle name="60 % - Akzent2" xfId="3697" hidden="1" xr:uid="{8B6F7DF0-922F-4C60-9B93-1F48498FC2B2}"/>
    <cellStyle name="60 % - Akzent2" xfId="3693" hidden="1" xr:uid="{DE4B8A96-2ED1-4131-B804-187B35BFD5E1}"/>
    <cellStyle name="60 % - Akzent2" xfId="3763" hidden="1" xr:uid="{D7D062C8-E5D5-4AD5-85A3-773D1AD7948E}"/>
    <cellStyle name="60 % - Akzent2" xfId="4335" hidden="1" xr:uid="{265D01C9-A37D-4D3A-B374-571794B6B5F5}"/>
    <cellStyle name="60 % - Akzent2" xfId="4496" hidden="1" xr:uid="{F00D2323-FF02-47D1-9CB8-CBA6F7E729C7}"/>
    <cellStyle name="60 % - Akzent2" xfId="4580" hidden="1" xr:uid="{758289A6-E530-4F57-BA5F-A05E61E8A3B8}"/>
    <cellStyle name="60 % - Akzent2" xfId="4483" hidden="1" xr:uid="{FCA6BD9E-DA79-415D-9531-624A57324660}"/>
    <cellStyle name="60 % - Akzent2" xfId="5852" hidden="1" xr:uid="{26EB0395-51C9-476C-9FEB-3BD3BDB782FD}"/>
    <cellStyle name="60 % - Akzent2" xfId="5872" hidden="1" xr:uid="{FD643E1B-AD5B-414F-899C-F459686FBC28}"/>
    <cellStyle name="60 % - Akzent2" xfId="5900" hidden="1" xr:uid="{B952056B-B5BA-41FE-A4F9-3F6F5F39ED00}"/>
    <cellStyle name="60 % - Akzent2" xfId="5955" hidden="1" xr:uid="{924FDE8E-BB77-441F-9B76-93D54CFD79AE}"/>
    <cellStyle name="60 % - Akzent2" xfId="5951" hidden="1" xr:uid="{EE8CEFE8-A06F-4528-9299-593B17271429}"/>
    <cellStyle name="60 % - Akzent2" xfId="4276" hidden="1" xr:uid="{BACDE7ED-6D3A-490F-80E5-29930CA6F54F}"/>
    <cellStyle name="60 % - Akzent2" xfId="5593" hidden="1" xr:uid="{5A096E45-11ED-409B-BCBB-B0C34AFFE8D7}"/>
    <cellStyle name="60 % - Akzent2" xfId="4760" hidden="1" xr:uid="{2A0B09B1-53E2-4466-9706-1404B0B7CDB2}"/>
    <cellStyle name="60 % - Akzent2" xfId="5311" hidden="1" xr:uid="{E4DABC3E-31BA-4B8A-8FA2-2581A3D3A597}"/>
    <cellStyle name="60 % - Akzent2" xfId="5417" hidden="1" xr:uid="{C6487DEA-D1DE-4584-AFF9-15A34390D17B}"/>
    <cellStyle name="60 % - Akzent2" xfId="6008" hidden="1" xr:uid="{97CD9F84-E742-46AF-8347-3ECFC904DA61}"/>
    <cellStyle name="60 % - Akzent2" xfId="6028" hidden="1" xr:uid="{22D69681-0353-41E3-90EA-3ABACCE3ECDE}"/>
    <cellStyle name="60 % - Akzent2" xfId="6056" hidden="1" xr:uid="{9FCE302A-A6D4-4365-AE31-50376033B335}"/>
    <cellStyle name="60 % - Akzent2" xfId="6121" hidden="1" xr:uid="{474142CD-F26B-4EF8-A5A8-C9B731148340}"/>
    <cellStyle name="60 % - Akzent2" xfId="6117" hidden="1" xr:uid="{315FB17D-B6A1-46E3-ACAE-610424A540FC}"/>
    <cellStyle name="60 % - Akzent2" xfId="4024" hidden="1" xr:uid="{123D3639-AD48-4F12-BFE4-652236FB1D4E}"/>
    <cellStyle name="60 % - Akzent2" xfId="4702" hidden="1" xr:uid="{E74A4C2F-E3FA-4F1D-8746-9A1EB89EA848}"/>
    <cellStyle name="60 % - Akzent2" xfId="3808" hidden="1" xr:uid="{6E208532-EDA2-47D0-A771-E242B4BF5477}"/>
    <cellStyle name="60 % - Akzent2" xfId="4308" hidden="1" xr:uid="{C3BD80AE-7C95-481B-A7B6-06FB348539D2}"/>
    <cellStyle name="60 % - Akzent2" xfId="3805" hidden="1" xr:uid="{467EA932-073C-4249-B451-153C547DFE13}"/>
    <cellStyle name="60 % - Akzent2" xfId="6152" hidden="1" xr:uid="{00BA991A-A2CB-4C84-9033-2A614E8C0F5C}"/>
    <cellStyle name="60 % - Akzent2" xfId="6172" hidden="1" xr:uid="{9459F7A9-9426-4564-8ECC-D6CFC656A71C}"/>
    <cellStyle name="60 % - Akzent2" xfId="6200" hidden="1" xr:uid="{25659FD5-3C8D-45F4-8053-1AB6BF55A305}"/>
    <cellStyle name="60 % - Akzent2" xfId="6265" hidden="1" xr:uid="{5CB42BE2-EF77-4C08-AE97-D9DF103C9867}"/>
    <cellStyle name="60 % - Akzent2" xfId="6261" hidden="1" xr:uid="{B369394B-05E5-4235-A017-6FC2475F000F}"/>
    <cellStyle name="60 % - Akzent2" xfId="6352" hidden="1" xr:uid="{8CC26792-1F3C-4AB6-BE5C-E528596971E4}"/>
    <cellStyle name="60 % - Akzent2" xfId="6738" hidden="1" xr:uid="{9F8BACE5-1631-438C-802E-9C2EBA4F1CB7}"/>
    <cellStyle name="60 % - Akzent2" xfId="6952" hidden="1" xr:uid="{E9625564-5294-4B7C-A470-02F838D02C19}"/>
    <cellStyle name="60 % - Akzent2" xfId="7059" hidden="1" xr:uid="{2E2B3752-B86C-4C6E-835C-654A0D58A52F}"/>
    <cellStyle name="60 % - Akzent2" xfId="6933" hidden="1" xr:uid="{A494D64C-51BC-435A-BAE9-D576CFB25507}"/>
    <cellStyle name="60 % - Akzent2" xfId="7398" hidden="1" xr:uid="{13135D5B-F48B-4888-BC26-3CA19CC1003B}"/>
    <cellStyle name="60 % - Akzent2" xfId="7418" hidden="1" xr:uid="{627D7F74-F276-43A1-9253-F0E9C3A500DC}"/>
    <cellStyle name="60 % - Akzent2" xfId="7446" hidden="1" xr:uid="{C810DA95-23F5-4EB3-A063-469012736047}"/>
    <cellStyle name="60 % - Akzent2" xfId="7511" hidden="1" xr:uid="{8C7340B4-5EA5-45EE-BB5D-F9BE3F13CFA7}"/>
    <cellStyle name="60 % - Akzent2" xfId="7507" hidden="1" xr:uid="{8108AF76-297E-4D61-A20C-71EFD2CD8104}"/>
    <cellStyle name="60 % - Akzent2" xfId="7528" hidden="1" xr:uid="{C0808833-6DF8-4F18-9B02-49769857A330}"/>
    <cellStyle name="60 % - Akzent2" xfId="7552" hidden="1" xr:uid="{98843653-CD34-4397-8C14-3D803F278363}"/>
    <cellStyle name="60 % - Akzent2" xfId="7596" hidden="1" xr:uid="{E640FEF1-D13D-4C62-B0B4-D5EADBCAFE92}"/>
    <cellStyle name="60 % - Akzent2" xfId="7629" hidden="1" xr:uid="{BF5BD50B-C9A6-4C80-90F3-19C84F6A82FF}"/>
    <cellStyle name="60 % - Akzent2" xfId="7593" hidden="1" xr:uid="{05F31703-1B37-4C85-9EFD-022A5140203D}"/>
    <cellStyle name="60 % - Akzent2" xfId="7644" hidden="1" xr:uid="{6FDA2795-B7A0-4CC3-B281-25C46524E294}"/>
    <cellStyle name="60 % - Akzent2" xfId="7664" hidden="1" xr:uid="{2406A6A1-61D3-416A-B592-384CD58D068E}"/>
    <cellStyle name="60 % - Akzent2" xfId="7692" hidden="1" xr:uid="{7C11EDE9-E34A-4755-BE67-3C6A836D6206}"/>
    <cellStyle name="60 % - Akzent2" xfId="7743" hidden="1" xr:uid="{5AA4D1EE-EF0E-4A36-B04D-FA4043BC7E0B}"/>
    <cellStyle name="60 % - Akzent2" xfId="7739" hidden="1" xr:uid="{25C087F7-A9CB-4E5D-8664-E3695A8D0B25}"/>
    <cellStyle name="60 % - Akzent2" xfId="7365" hidden="1" xr:uid="{4D53F3E3-7C35-4F86-B495-A21B45DF0E51}"/>
    <cellStyle name="60 % - Akzent2" xfId="7339" hidden="1" xr:uid="{0FB6AA1C-D40C-4444-AE6C-93B314BE83E5}"/>
    <cellStyle name="60 % - Akzent2" xfId="6320" hidden="1" xr:uid="{EE316E58-9A2A-480E-B635-C9D06FB39798}"/>
    <cellStyle name="60 % - Akzent2" xfId="6442" hidden="1" xr:uid="{B9827536-1CA4-4BAD-887E-8007D80EE054}"/>
    <cellStyle name="60 % - Akzent2" xfId="7320" hidden="1" xr:uid="{F75FC123-7CB4-4274-8D4B-C7BA3E24E234}"/>
    <cellStyle name="60 % - Akzent2" xfId="7768" hidden="1" xr:uid="{526B224C-9DDE-45A4-9FBD-40A1D0CA8B0B}"/>
    <cellStyle name="60 % - Akzent2" xfId="7788" hidden="1" xr:uid="{9E4ED984-09CC-4D83-A86F-D68C76AF3735}"/>
    <cellStyle name="60 % - Akzent2" xfId="7816" hidden="1" xr:uid="{78C0BD41-087A-4FBD-9161-8D6E55536985}"/>
    <cellStyle name="60 % - Akzent2" xfId="7867" hidden="1" xr:uid="{DF567C66-6940-491E-8482-8D8AC4BDE50D}"/>
    <cellStyle name="60 % - Akzent2" xfId="7863" hidden="1" xr:uid="{3F04C0B8-9699-4BC3-BCE3-079E0AA61930}"/>
    <cellStyle name="60 % - Akzent2" xfId="7882" hidden="1" xr:uid="{454867F7-F8CA-4911-8423-9C5ECF4E5E2B}"/>
    <cellStyle name="60 % - Akzent2" xfId="7906" hidden="1" xr:uid="{05804DF1-4CB6-45E0-A75F-B246AE43C367}"/>
    <cellStyle name="60 % - Akzent2" xfId="7950" hidden="1" xr:uid="{F38ADC23-CAB5-4195-81EE-7E0B33ABFEAB}"/>
    <cellStyle name="60 % - Akzent2" xfId="7983" hidden="1" xr:uid="{DC343E4F-EBCC-40EC-8FCB-C998E11A309F}"/>
    <cellStyle name="60 % - Akzent2" xfId="7947" hidden="1" xr:uid="{A7374F3F-C7AF-4F74-B192-036DDCE32E4E}"/>
    <cellStyle name="60 % - Akzent2" xfId="7998" hidden="1" xr:uid="{FFAF8208-3CF6-40E2-B3A3-027322D9B794}"/>
    <cellStyle name="60 % - Akzent2" xfId="8018" hidden="1" xr:uid="{334D11B4-6F88-4372-93A3-08D5DD571C27}"/>
    <cellStyle name="60 % - Akzent2" xfId="8046" hidden="1" xr:uid="{3838ED5D-3B30-4DD0-8DE9-EDC1CB04C986}"/>
    <cellStyle name="60 % - Akzent2" xfId="8097" hidden="1" xr:uid="{622E7833-DCA8-4DF4-B7D6-60DA330A7FCF}"/>
    <cellStyle name="60 % - Akzent2" xfId="8093" hidden="1" xr:uid="{9EDEA635-B3C6-4FCE-AB78-304AD49D906E}"/>
    <cellStyle name="60 % - Akzent2" xfId="8133" hidden="1" xr:uid="{F5F2E18E-7943-4832-A7A6-850E817FA7E3}"/>
    <cellStyle name="60 % - Akzent2" xfId="8708" hidden="1" xr:uid="{099E1CA3-632F-4E7F-813F-CF2FBFADEDF6}"/>
    <cellStyle name="60 % - Akzent2" xfId="8981" hidden="1" xr:uid="{87BCC879-24B4-4634-919E-B30EA7E3E44D}"/>
    <cellStyle name="60 % - Akzent2" xfId="9113" hidden="1" xr:uid="{110EF089-4C81-439C-A748-85D9D6AD072B}"/>
    <cellStyle name="60 % - Akzent2" xfId="8960" hidden="1" xr:uid="{1ADBBCB3-B9C1-460F-A941-F55CF22E8369}"/>
    <cellStyle name="60 % - Akzent2" xfId="10098" hidden="1" xr:uid="{D8B23D33-4458-4688-A049-B226308D40CB}"/>
    <cellStyle name="60 % - Akzent2" xfId="10118" hidden="1" xr:uid="{67FBCBF0-C004-4A28-BD1E-348AB2349AC8}"/>
    <cellStyle name="60 % - Akzent2" xfId="10146" hidden="1" xr:uid="{20EE78EB-622B-4B24-A1F3-E642A6139AA6}"/>
    <cellStyle name="60 % - Akzent2" xfId="10211" hidden="1" xr:uid="{55A5F9E4-89C7-4992-9232-4E3B3A5C2D29}"/>
    <cellStyle name="60 % - Akzent2" xfId="10207" hidden="1" xr:uid="{90D46D96-D1BA-41E9-B070-C80BCC1364E5}"/>
    <cellStyle name="60 % - Akzent2" xfId="10070" hidden="1" xr:uid="{574E2DE4-E68A-4F57-A7C3-49F3E289EE6A}"/>
    <cellStyle name="60 % - Akzent2" xfId="9790" hidden="1" xr:uid="{9B749D04-D189-4BEA-874B-D36AB792E93D}"/>
    <cellStyle name="60 % - Akzent2" xfId="9614" hidden="1" xr:uid="{572A0EF0-7088-47A4-9710-6C9B3421954F}"/>
    <cellStyle name="60 % - Akzent2" xfId="9549" hidden="1" xr:uid="{9F276FB1-D46F-44C0-B223-740E92D31259}"/>
    <cellStyle name="60 % - Akzent2" xfId="9214" hidden="1" xr:uid="{C95EF847-3FE1-42E2-8DBE-1FD5290DA1D8}"/>
    <cellStyle name="60 % - Akzent2" xfId="10306" hidden="1" xr:uid="{E4FF95F7-0855-424C-AA3A-24073989EC2D}"/>
    <cellStyle name="60 % - Akzent2" xfId="10326" hidden="1" xr:uid="{BFF6742B-9ED7-4BCF-9CBF-02736CD944A0}"/>
    <cellStyle name="60 % - Akzent2" xfId="10354" hidden="1" xr:uid="{581E17FB-A32A-4049-A856-DE81D9BBB8CC}"/>
    <cellStyle name="60 % - Akzent2" xfId="10419" hidden="1" xr:uid="{92F18B8B-F04A-4490-AB81-0895CBABF38A}"/>
    <cellStyle name="60 % - Akzent2" xfId="10415" hidden="1" xr:uid="{AE7975BE-03C3-413B-AC58-A60464C9B3D7}"/>
    <cellStyle name="60 % - Akzent2" xfId="8315" hidden="1" xr:uid="{E09A4FA8-107E-4DCD-967D-0EE18362D048}"/>
    <cellStyle name="60 % - Akzent2" xfId="9409" hidden="1" xr:uid="{4075A2FA-92A9-4644-ADC4-BCDE25F9D735}"/>
    <cellStyle name="60 % - Akzent2" xfId="10233" hidden="1" xr:uid="{F64AF623-ECDF-4615-8320-91BE5B547B9D}"/>
    <cellStyle name="60 % - Akzent2" xfId="9999" hidden="1" xr:uid="{00651BB0-383F-4D78-94B5-21E369D75AD5}"/>
    <cellStyle name="60 % - Akzent2" xfId="10235" hidden="1" xr:uid="{768F7702-846B-4F16-BB74-1F9B0EF69AC9}"/>
    <cellStyle name="60 % - Akzent2" xfId="10435" hidden="1" xr:uid="{2B7F5AB8-77FD-45A8-A5DF-7BE479A2E7D5}"/>
    <cellStyle name="60 % - Akzent2" xfId="10455" hidden="1" xr:uid="{6973E945-1673-4A6B-A53D-2BD30150648B}"/>
    <cellStyle name="60 % - Akzent2" xfId="10483" hidden="1" xr:uid="{274AF6E0-0CE8-4117-8C3E-A06B2F9030C3}"/>
    <cellStyle name="60 % - Akzent2" xfId="10534" hidden="1" xr:uid="{3A50739E-0E9B-41DF-8CC9-93C2A64611F4}"/>
    <cellStyle name="60 % - Akzent2" xfId="10530" hidden="1" xr:uid="{0A6B76CA-F28C-4C6E-8B11-564E37942B28}"/>
    <cellStyle name="60 % - Akzent2" xfId="10550" hidden="1" xr:uid="{32B9D486-8877-47E8-A975-0D90F1AA17BD}"/>
    <cellStyle name="60 % - Akzent2" xfId="10665" hidden="1" xr:uid="{F3493722-4A72-480C-B5D2-E2CD6EF6FC47}"/>
    <cellStyle name="60 % - Akzent2" xfId="10750" hidden="1" xr:uid="{0F0D85E6-EAB5-49C0-AEC0-CD455B3B2614}"/>
    <cellStyle name="60 % - Akzent2" xfId="10802" hidden="1" xr:uid="{BC93491B-9B73-4722-949D-6C20A4629717}"/>
    <cellStyle name="60 % - Akzent2" xfId="10744" hidden="1" xr:uid="{48FE59AE-31C3-47FF-ADCE-87CCD7014B05}"/>
    <cellStyle name="60 % - Akzent2" xfId="10958" hidden="1" xr:uid="{7E722653-123B-4073-B4CA-2DBCD973D243}"/>
    <cellStyle name="60 % - Akzent2" xfId="10978" hidden="1" xr:uid="{0976F218-4015-4969-ACFD-1FCAA3CEE320}"/>
    <cellStyle name="60 % - Akzent2" xfId="11006" hidden="1" xr:uid="{B492F90F-21C2-4115-B178-00E58E3FED59}"/>
    <cellStyle name="60 % - Akzent2" xfId="11057" hidden="1" xr:uid="{EFF5D343-BF31-417A-92B5-3BA7E14EA619}"/>
    <cellStyle name="60 % - Akzent2" xfId="11053" hidden="1" xr:uid="{3C134892-22AB-4162-9C4A-B3FFDCC802D7}"/>
    <cellStyle name="60 % - Akzent2" xfId="11118" hidden="1" xr:uid="{A8FCBC78-21DB-4DB6-BFB8-709BAC0EE5A5}"/>
    <cellStyle name="60 % - Akzent2" xfId="11491" hidden="1" xr:uid="{EF14FC27-B155-4EE1-83C8-570D31494440}"/>
    <cellStyle name="60 % - Akzent2" xfId="11637" hidden="1" xr:uid="{92D18F4C-FC8C-438B-B134-A04227BAACF9}"/>
    <cellStyle name="60 % - Akzent2" xfId="11708" hidden="1" xr:uid="{1B5E7FE8-4D0C-421C-BBEE-2FA3D9FA5458}"/>
    <cellStyle name="60 % - Akzent2" xfId="11625" hidden="1" xr:uid="{50262148-D66D-4D07-8FEB-02526615DA48}"/>
    <cellStyle name="60 % - Akzent2" xfId="12581" hidden="1" xr:uid="{634C177A-F24B-4CB1-A1D9-0C35BDDEE378}"/>
    <cellStyle name="60 % - Akzent2" xfId="12601" hidden="1" xr:uid="{01236716-38B3-4257-916D-B6B66689B6E7}"/>
    <cellStyle name="60 % - Akzent2" xfId="12629" hidden="1" xr:uid="{A85B4A48-8DD0-45EF-BAA4-CF2858E5D3F5}"/>
    <cellStyle name="60 % - Akzent2" xfId="12684" hidden="1" xr:uid="{BD91CFA8-E165-4E20-9BD4-6C52759D5CD4}"/>
    <cellStyle name="60 % - Akzent2" xfId="12680" hidden="1" xr:uid="{A628CFDE-EED7-491E-A4CE-D23539D76AD2}"/>
    <cellStyle name="60 % - Akzent2" xfId="11614" hidden="1" xr:uid="{990CEDF8-9145-4B7A-A1F5-D439D9331A9A}"/>
    <cellStyle name="60 % - Akzent2" xfId="12418" hidden="1" xr:uid="{BA5EA082-9AC0-4EA2-852B-B33BF908D41A}"/>
    <cellStyle name="60 % - Akzent2" xfId="11845" hidden="1" xr:uid="{3871E3B5-EE21-4472-ACA4-8006E46F66F6}"/>
    <cellStyle name="60 % - Akzent2" xfId="11317" hidden="1" xr:uid="{7B4DA4A3-922D-4DD0-8EFC-EE7697FA1F8C}"/>
    <cellStyle name="60 % - Akzent2" xfId="12303" hidden="1" xr:uid="{8D8F0A8E-ABA6-4C55-A798-9551D2162586}"/>
    <cellStyle name="60 % - Akzent2" xfId="12783" hidden="1" xr:uid="{B2E670ED-ABF8-49E7-A33F-A4DC45223BD1}"/>
    <cellStyle name="60 % - Akzent2" xfId="12803" hidden="1" xr:uid="{AD5C09C8-72AE-454E-84BE-2D01C0BFFEB8}"/>
    <cellStyle name="60 % - Akzent2" xfId="12831" hidden="1" xr:uid="{3BCE78E2-4F6D-4E81-A9CD-85A1239AB5F8}"/>
    <cellStyle name="60 % - Akzent2" xfId="12889" hidden="1" xr:uid="{35EC6EAA-A7E5-4A70-9FB2-AA2BFC0F6DCC}"/>
    <cellStyle name="60 % - Akzent2" xfId="12885" hidden="1" xr:uid="{26CA88BE-AB9D-4088-98F6-D9CA38A5AEBA}"/>
    <cellStyle name="60 % - Akzent2" xfId="12453" hidden="1" xr:uid="{48D79BC7-780E-4547-936F-4E3305D10B9E}"/>
    <cellStyle name="60 % - Akzent2" xfId="11984" hidden="1" xr:uid="{584BF3AC-A53D-472A-9B5A-A4E8431B0EAC}"/>
    <cellStyle name="60 % - Akzent2" xfId="12192" hidden="1" xr:uid="{6E27C4DB-907B-4FBC-BDE5-3A34AC99E3DD}"/>
    <cellStyle name="60 % - Akzent2" xfId="11757" hidden="1" xr:uid="{3C02C917-39AB-4D76-9C59-5FF7ADA46838}"/>
    <cellStyle name="60 % - Akzent2" xfId="11185" hidden="1" xr:uid="{B16D6658-37A7-4EFF-8A08-A7977675EA70}"/>
    <cellStyle name="60 % - Akzent2" xfId="12961" hidden="1" xr:uid="{789D9CBB-3FAB-4631-8A37-351D61748C41}"/>
    <cellStyle name="60 % - Akzent2" xfId="12981" hidden="1" xr:uid="{C5D55464-8EDA-4D30-BC0C-EC88FB447A15}"/>
    <cellStyle name="60 % - Akzent2" xfId="13009" hidden="1" xr:uid="{766E2EA4-683E-4B40-AA05-2465DF5E992C}"/>
    <cellStyle name="60 % - Akzent2" xfId="13064" hidden="1" xr:uid="{99DE1664-F46C-4EA9-876D-FC38885E51EA}"/>
    <cellStyle name="60 % - Akzent2" xfId="13060" hidden="1" xr:uid="{79C3C4EA-BB7A-44A0-BC0E-F0814A5144E6}"/>
    <cellStyle name="60 % - Akzent2" xfId="11519" hidden="1" xr:uid="{478DE0EE-6B71-479B-A7CD-0A88CE187581}"/>
    <cellStyle name="60 % - Akzent2" xfId="11560" hidden="1" xr:uid="{4B3BD72D-5C4B-4831-82AE-779B6C8870D2}"/>
    <cellStyle name="60 % - Akzent2" xfId="11527" hidden="1" xr:uid="{4BC90843-96C6-44CA-AC9A-8D209EC5E80B}"/>
    <cellStyle name="60 % - Akzent2" xfId="11363" hidden="1" xr:uid="{09BF0BE1-3EC0-4301-AB91-8B0B652B764C}"/>
    <cellStyle name="60 % - Akzent2" xfId="11923" hidden="1" xr:uid="{C6F270C2-6FF9-472F-8312-254C8D05D56C}"/>
    <cellStyle name="60 % - Akzent2" xfId="13095" hidden="1" xr:uid="{D14299FD-0976-4C5F-8576-A4DB9FEFABE8}"/>
    <cellStyle name="60 % - Akzent2" xfId="13115" hidden="1" xr:uid="{D8616257-E110-45AF-AA4B-E88BC154E4FA}"/>
    <cellStyle name="60 % - Akzent2" xfId="13143" hidden="1" xr:uid="{382E4E0A-07C1-4FE5-9679-C980D0282E24}"/>
    <cellStyle name="60 % - Akzent2" xfId="13197" hidden="1" xr:uid="{2527DD1B-8A40-4644-8587-1E572F1CA391}"/>
    <cellStyle name="60 % - Akzent2" xfId="13193" hidden="1" xr:uid="{A531B0B9-B207-42AC-B55A-64FE7063760C}"/>
    <cellStyle name="60 % - Akzent2" xfId="12403" hidden="1" xr:uid="{05B612BB-0234-45BF-AE24-603CA10BFBDF}"/>
    <cellStyle name="60 % - Akzent2" xfId="11332" hidden="1" xr:uid="{6C6A02A8-690B-4B51-866B-A124E8F2DEC7}"/>
    <cellStyle name="60 % - Akzent2" xfId="11306" hidden="1" xr:uid="{5F0BF2CC-1BD3-48F4-AFDA-7A745D7FEA0A}"/>
    <cellStyle name="60 % - Akzent2" xfId="12359" hidden="1" xr:uid="{63DF566E-9D24-4B97-A2ED-3B857027784B}"/>
    <cellStyle name="60 % - Akzent2" xfId="12757" hidden="1" xr:uid="{79A7C732-33BC-43A2-8A2B-6E65A1CF786A}"/>
    <cellStyle name="60 % - Akzent2" xfId="13220" hidden="1" xr:uid="{93EFF3B1-4F3D-4377-8DDF-B81392AE1B45}"/>
    <cellStyle name="60 % - Akzent2" xfId="13240" hidden="1" xr:uid="{B90E3B6D-6419-4E06-9D8C-92C7F4CC75EF}"/>
    <cellStyle name="60 % - Akzent2" xfId="13268" hidden="1" xr:uid="{D23CC005-12F8-4624-9ED4-A4738DAE96B7}"/>
    <cellStyle name="60 % - Akzent2" xfId="13323" hidden="1" xr:uid="{9103BEE9-7E63-4656-95D3-643D69CDF4E8}"/>
    <cellStyle name="60 % - Akzent2" xfId="13319" hidden="1" xr:uid="{2A9A84B9-4604-4586-B534-7348B74419F5}"/>
    <cellStyle name="60 % - Akzent2" xfId="11733" hidden="1" xr:uid="{7B20C998-141A-46DB-82B3-1103DBEB631F}"/>
    <cellStyle name="60 % - Akzent2" xfId="12319" hidden="1" xr:uid="{D33815D1-58E8-44CD-AA41-9C9D5C1C170A}"/>
    <cellStyle name="60 % - Akzent2" xfId="11509" hidden="1" xr:uid="{5BBC2178-98D8-4F89-BB14-7C083906691C}"/>
    <cellStyle name="60 % - Akzent2" xfId="11383" hidden="1" xr:uid="{335259ED-EDCF-422F-AFEF-ABD7263F79D7}"/>
    <cellStyle name="60 % - Akzent2" xfId="12935" hidden="1" xr:uid="{688E3890-B201-42BB-B04F-2C1C54FFAEEF}"/>
    <cellStyle name="60 % - Akzent2" xfId="13345" hidden="1" xr:uid="{2E861B58-02FD-433F-9461-3A35C4C60D07}"/>
    <cellStyle name="60 % - Akzent2" xfId="13365" hidden="1" xr:uid="{FF9A5AD4-CCD2-471C-8D98-5DFD6294EFDB}"/>
    <cellStyle name="60 % - Akzent2" xfId="13393" hidden="1" xr:uid="{B2AA2FA8-2C75-47B0-80E4-2331E694EFE3}"/>
    <cellStyle name="60 % - Akzent2" xfId="13458" hidden="1" xr:uid="{B1944F2B-9A6A-4FAF-ADD8-7126BDEE0ABD}"/>
    <cellStyle name="60 % - Akzent2" xfId="13454" hidden="1" xr:uid="{034E0A26-1618-412B-87CD-250C9A8AB0EC}"/>
    <cellStyle name="60 % - Akzent2" xfId="13558" hidden="1" xr:uid="{62BD597F-1638-4F28-B050-1D8702E1BE7A}"/>
    <cellStyle name="60 % - Akzent2" xfId="13777" hidden="1" xr:uid="{3BEBD62B-3779-4335-8934-59EC3044BE26}"/>
    <cellStyle name="60 % - Akzent2" xfId="13835" hidden="1" xr:uid="{B2BC49AA-F6F4-429B-B9FC-075E0A725427}"/>
    <cellStyle name="60 % - Akzent2" xfId="13875" hidden="1" xr:uid="{98204628-0AF8-4AE4-9F7E-7E82F1E9677A}"/>
    <cellStyle name="60 % - Akzent2" xfId="13831" hidden="1" xr:uid="{B90BAE62-0BED-4141-AE9B-A6F3EAB79F1C}"/>
    <cellStyle name="60 % - Akzent2" xfId="14803" hidden="1" xr:uid="{6282DCEC-6DA0-4A22-912F-7E50247D1A4F}"/>
    <cellStyle name="60 % - Akzent2" xfId="14823" hidden="1" xr:uid="{082D15FC-D598-4082-9A9E-0B4C621A6A27}"/>
    <cellStyle name="60 % - Akzent2" xfId="14851" hidden="1" xr:uid="{76110A6F-AF26-4067-90A2-DD785BD0A9E0}"/>
    <cellStyle name="60 % - Akzent2" xfId="14903" hidden="1" xr:uid="{AE105A9D-C53B-4CDB-A233-ED4337522EE3}"/>
    <cellStyle name="60 % - Akzent2" xfId="14899" hidden="1" xr:uid="{3563EBAD-2E06-4D23-A30C-F5D72F783761}"/>
    <cellStyle name="60 % - Akzent2" xfId="14920" hidden="1" xr:uid="{64978A0E-8D66-4561-AA04-E601912E1BB8}"/>
    <cellStyle name="60 % - Akzent2" xfId="14944" hidden="1" xr:uid="{5DB7B3DF-90AC-471A-BF7A-E8D91141F6F2}"/>
    <cellStyle name="60 % - Akzent2" xfId="14988" hidden="1" xr:uid="{7D696B0D-7C4F-4933-A93D-E99EDE128D66}"/>
    <cellStyle name="60 % - Akzent2" xfId="15021" hidden="1" xr:uid="{CE84E38B-12B8-45F9-9AC6-A9224907027F}"/>
    <cellStyle name="60 % - Akzent2" xfId="14985" hidden="1" xr:uid="{7FA6B2F6-5FD6-4F12-A51B-28629250F723}"/>
    <cellStyle name="60 % - Akzent2" xfId="15036" hidden="1" xr:uid="{99B7494A-46C0-47C1-A5C0-07FDA9AF401F}"/>
    <cellStyle name="60 % - Akzent2" xfId="15056" hidden="1" xr:uid="{4F7B73B2-7AA9-41D1-B430-15495ECE0C09}"/>
    <cellStyle name="60 % - Akzent2" xfId="15084" hidden="1" xr:uid="{CA8C190A-ED12-4FD0-9A6B-CB640FFF7CE5}"/>
    <cellStyle name="60 % - Akzent2" xfId="15135" hidden="1" xr:uid="{42904175-745E-43E3-8A2F-61387D46A40E}"/>
    <cellStyle name="60 % - Akzent2" xfId="15131" hidden="1" xr:uid="{ECFCF0ED-1012-4644-A2A8-BA8FB03E4A35}"/>
    <cellStyle name="60 % - Akzent2" xfId="15195" hidden="1" xr:uid="{17988A47-31EC-4817-93E2-E77D253A3BD8}"/>
    <cellStyle name="60 % - Akzent2" xfId="15767" hidden="1" xr:uid="{7C0EFE02-FF52-4EA1-BC4A-2EED0A58B32F}"/>
    <cellStyle name="60 % - Akzent2" xfId="15928" hidden="1" xr:uid="{67DB562A-6BD0-43C3-B9CF-E2AAC6285C9F}"/>
    <cellStyle name="60 % - Akzent2" xfId="16012" hidden="1" xr:uid="{85BCE515-4D62-4091-AC60-82C4C125B3C8}"/>
    <cellStyle name="60 % - Akzent2" xfId="15915" hidden="1" xr:uid="{6777261A-FF7A-4994-B35B-46C33519D0FB}"/>
    <cellStyle name="60 % - Akzent2" xfId="17284" hidden="1" xr:uid="{5E9252F3-BFCC-4DB2-9EE0-B854B00F6835}"/>
    <cellStyle name="60 % - Akzent2" xfId="17304" hidden="1" xr:uid="{F380C488-0155-4154-9CCE-F6086695066B}"/>
    <cellStyle name="60 % - Akzent2" xfId="17332" hidden="1" xr:uid="{4D2E037B-B430-45E3-80B1-61A29D19FF2B}"/>
    <cellStyle name="60 % - Akzent2" xfId="17387" hidden="1" xr:uid="{B015D8C1-CE97-4953-AC16-82F37D58AB7C}"/>
    <cellStyle name="60 % - Akzent2" xfId="17383" hidden="1" xr:uid="{EB518F75-109E-4F93-988A-081F8F771E84}"/>
    <cellStyle name="60 % - Akzent2" xfId="15708" hidden="1" xr:uid="{61BC5CBB-7468-42AC-BB7F-4B780BF9DC98}"/>
    <cellStyle name="60 % - Akzent2" xfId="17025" hidden="1" xr:uid="{6B2ECA80-3C61-43DD-9BDC-5032DB6A84B5}"/>
    <cellStyle name="60 % - Akzent2" xfId="16192" hidden="1" xr:uid="{E1357484-5B39-495B-9765-BFAA805D7AC7}"/>
    <cellStyle name="60 % - Akzent2" xfId="16743" hidden="1" xr:uid="{A5F68848-49D0-42A1-8698-C4E9713955D9}"/>
    <cellStyle name="60 % - Akzent2" xfId="16849" hidden="1" xr:uid="{9735622A-65CB-4C65-B324-C4700950E315}"/>
    <cellStyle name="60 % - Akzent2" xfId="17440" hidden="1" xr:uid="{96B9E6C9-6B17-4F39-8E06-54DD41C5DF08}"/>
    <cellStyle name="60 % - Akzent2" xfId="17460" hidden="1" xr:uid="{5F028838-9660-435D-9CC5-316BE0633FD4}"/>
    <cellStyle name="60 % - Akzent2" xfId="17488" hidden="1" xr:uid="{D3853A19-73D0-4E0E-8133-C6F4132DC5C2}"/>
    <cellStyle name="60 % - Akzent2" xfId="17553" hidden="1" xr:uid="{C3752FF6-503D-4A8B-ABC5-56FDE7AD4ED5}"/>
    <cellStyle name="60 % - Akzent2" xfId="17549" hidden="1" xr:uid="{CDA18CFE-4442-4006-A766-FE82186BD9BA}"/>
    <cellStyle name="60 % - Akzent2" xfId="15456" hidden="1" xr:uid="{14E645FF-B2DB-44A0-AB53-52DB869C46C3}"/>
    <cellStyle name="60 % - Akzent2" xfId="16134" hidden="1" xr:uid="{442CE094-639A-4C2C-93C9-56AE4E7F06BA}"/>
    <cellStyle name="60 % - Akzent2" xfId="15240" hidden="1" xr:uid="{24A23A43-22B8-4B8F-B54C-8FC7FF665607}"/>
    <cellStyle name="60 % - Akzent2" xfId="15740" hidden="1" xr:uid="{A5221584-6C53-43E5-92F8-D48D9EFCE96A}"/>
    <cellStyle name="60 % - Akzent2" xfId="15237" hidden="1" xr:uid="{2A12C8DF-38DA-4844-B5C3-7EF8FF38ABAA}"/>
    <cellStyle name="60 % - Akzent2" xfId="17584" hidden="1" xr:uid="{3C27E62C-BD13-4E81-8159-7F42F2E362B8}"/>
    <cellStyle name="60 % - Akzent2" xfId="17604" hidden="1" xr:uid="{50E6C019-D821-4A45-B092-CD54E195B88E}"/>
    <cellStyle name="60 % - Akzent2" xfId="17632" hidden="1" xr:uid="{20EF504F-C5BC-4E33-8EF6-D83D61446CA8}"/>
    <cellStyle name="60 % - Akzent2" xfId="17697" hidden="1" xr:uid="{BF2C839E-5AC4-42AB-9B2E-CED4E02EA051}"/>
    <cellStyle name="60 % - Akzent2" xfId="17693" hidden="1" xr:uid="{09250B9B-B605-480F-950F-43FCC88169B5}"/>
    <cellStyle name="60 % - Akzent2" xfId="13504" hidden="1" xr:uid="{C7891D4C-6F1B-4AF4-B517-6A648ED50702}"/>
    <cellStyle name="60 % - Akzent2" xfId="14584" hidden="1" xr:uid="{D07F2897-F88F-4759-BB02-37452B17E6B5}"/>
    <cellStyle name="60 % - Akzent2" xfId="13977" hidden="1" xr:uid="{AF2AE5AB-1FB8-4A0D-9DE1-95712CCE8A45}"/>
    <cellStyle name="60 % - Akzent2" xfId="13534" hidden="1" xr:uid="{B191803A-F2C7-409D-8FC3-E746EEFDF19C}"/>
    <cellStyle name="60 % - Akzent2" xfId="14397" hidden="1" xr:uid="{E5C7CAFE-C6DE-4445-A35B-DD98CA9BF885}"/>
    <cellStyle name="60 % - Akzent2" xfId="17724" hidden="1" xr:uid="{904AAE26-AD4C-4613-A95B-67C27521B002}"/>
    <cellStyle name="60 % - Akzent2" xfId="17744" hidden="1" xr:uid="{7A12FFB7-3339-4D5C-99D1-7A58B3EBEFB1}"/>
    <cellStyle name="60 % - Akzent2" xfId="17772" hidden="1" xr:uid="{85153CBA-1FC1-478A-A3ED-AF6AAB02551F}"/>
    <cellStyle name="60 % - Akzent2" xfId="17837" hidden="1" xr:uid="{2DAA723D-D4D1-4F54-90DE-4055EB91185A}"/>
    <cellStyle name="60 % - Akzent2" xfId="17833" hidden="1" xr:uid="{D1A62031-49FF-4D64-B9BA-AD87EE11E507}"/>
    <cellStyle name="60 % - Akzent2" xfId="17860" hidden="1" xr:uid="{B900FDF1-22EF-4121-892D-FED293959F50}"/>
    <cellStyle name="60 % - Akzent2" xfId="18378" hidden="1" xr:uid="{3FC68CA7-AB93-465B-BE99-41B21EF9631B}"/>
    <cellStyle name="60 % - Akzent2" xfId="18651" hidden="1" xr:uid="{81EB58A4-024C-4062-9EE0-F2117CFAA302}"/>
    <cellStyle name="60 % - Akzent2" xfId="18783" hidden="1" xr:uid="{CEE9FF2E-561F-4397-85B3-887424DA8D75}"/>
    <cellStyle name="60 % - Akzent2" xfId="18630" hidden="1" xr:uid="{6DEC05C8-0BA2-453A-9843-C8A45B7E33F5}"/>
    <cellStyle name="60 % - Akzent2" xfId="18984" hidden="1" xr:uid="{5D75C4EC-774A-4E93-9414-CE66634D870D}"/>
    <cellStyle name="60 % - Akzent2" xfId="19004" hidden="1" xr:uid="{8065A9B5-EA70-49D5-AA0F-A4072DC372DF}"/>
    <cellStyle name="60 % - Akzent2" xfId="19032" hidden="1" xr:uid="{8D3CEDA9-CCC4-487D-B01F-E216F7C16874}"/>
    <cellStyle name="60 % - Akzent2" xfId="19097" hidden="1" xr:uid="{453BB87E-3663-40F0-8068-86B07E8B5F1D}"/>
    <cellStyle name="60 % - Akzent2" xfId="19093" hidden="1" xr:uid="{B29E55E5-7A00-4EF3-94C3-9294D0CD81AC}"/>
    <cellStyle name="60 % - Akzent2 2" xfId="561" xr:uid="{9A76CE9B-177D-4CCF-B121-F51905F43834}"/>
    <cellStyle name="60 % - Akzent2 3" xfId="430" xr:uid="{C1C7D5CE-C622-4E3D-BA16-9094E5F460D4}"/>
    <cellStyle name="60 % - Akzent3" xfId="233" hidden="1" xr:uid="{9E78902A-8686-4CA6-BFE3-155D1E20C86C}"/>
    <cellStyle name="60 % - Akzent3" xfId="1130" hidden="1" xr:uid="{208DBF37-D1D6-45D4-A0CA-245595573944}"/>
    <cellStyle name="60 % - Akzent3" xfId="1522" hidden="1" xr:uid="{EFDC1481-1707-451F-AFA6-CBF7764392A8}"/>
    <cellStyle name="60 % - Akzent3" xfId="1305" hidden="1" xr:uid="{BBFFA3DB-4CE7-4693-82BE-4BECD16A1093}"/>
    <cellStyle name="60 % - Akzent3" xfId="1495" hidden="1" xr:uid="{49AAC9AD-8A3B-48D3-B695-EF3CDC4EFDD1}"/>
    <cellStyle name="60 % - Akzent3" xfId="3355" hidden="1" xr:uid="{72F06FEE-4904-4F83-8A37-311279D53DA5}"/>
    <cellStyle name="60 % - Akzent3" xfId="3380" hidden="1" xr:uid="{9F0E45C2-EAE1-4CC5-8EC9-8F5BEBB6C425}"/>
    <cellStyle name="60 % - Akzent3" xfId="3403" hidden="1" xr:uid="{730DF61C-C342-423A-B713-75363396C58B}"/>
    <cellStyle name="60 % - Akzent3" xfId="3428" hidden="1" xr:uid="{C34E05B4-A201-4448-9C90-EA7AE8F72959}"/>
    <cellStyle name="60 % - Akzent3" xfId="3439" hidden="1" xr:uid="{2C57376F-A1F6-4C37-9E55-DA4B28B8AF7F}"/>
    <cellStyle name="60 % - Akzent3" xfId="3485" hidden="1" xr:uid="{44205333-1EE7-49FB-A6C2-5E035895F12C}"/>
    <cellStyle name="60 % - Akzent3" xfId="3510" hidden="1" xr:uid="{03644B74-D61E-4697-B42A-68F35D4228FF}"/>
    <cellStyle name="60 % - Akzent3" xfId="3579" hidden="1" xr:uid="{BFE9511E-8F0A-4750-B9A9-D29A669BC4BF}"/>
    <cellStyle name="60 % - Akzent3" xfId="3537" hidden="1" xr:uid="{00755817-C2A6-4D9E-859C-FDC5D0580A1A}"/>
    <cellStyle name="60 % - Akzent3" xfId="3568" hidden="1" xr:uid="{A78D8AC8-6555-4651-9ADB-EDF618E8E91F}"/>
    <cellStyle name="60 % - Akzent3" xfId="3601" hidden="1" xr:uid="{632DABF4-DF01-4E53-BE7F-DF124A6CA9D8}"/>
    <cellStyle name="60 % - Akzent3" xfId="3626" hidden="1" xr:uid="{53960215-45B0-404C-B8BF-65CF0CE2F051}"/>
    <cellStyle name="60 % - Akzent3" xfId="3649" hidden="1" xr:uid="{2649CA5D-7A7A-4A91-BD20-FD1534492E30}"/>
    <cellStyle name="60 % - Akzent3" xfId="3664" hidden="1" xr:uid="{27DFDC55-0EDE-46C8-B1AE-B667B0381E42}"/>
    <cellStyle name="60 % - Akzent3" xfId="3675" hidden="1" xr:uid="{49EB50C6-B913-401D-91FA-CEB750EDF33A}"/>
    <cellStyle name="60 % - Akzent3" xfId="3766" hidden="1" xr:uid="{2B615AC7-2E00-41EC-945C-023B546109A4}"/>
    <cellStyle name="60 % - Akzent3" xfId="4339" hidden="1" xr:uid="{94784E97-1259-43EC-A3E1-FE45D28606F9}"/>
    <cellStyle name="60 % - Akzent3" xfId="4573" hidden="1" xr:uid="{DF38A999-CEA9-474B-B966-9A7F98AB3747}"/>
    <cellStyle name="60 % - Akzent3" xfId="4442" hidden="1" xr:uid="{36BF65FD-3594-44EA-B23B-186871D79ACF}"/>
    <cellStyle name="60 % - Akzent3" xfId="4552" hidden="1" xr:uid="{B71E3725-6586-4AC5-80DB-C77A73F9F61C}"/>
    <cellStyle name="60 % - Akzent3" xfId="5855" hidden="1" xr:uid="{1F33D9C5-654C-43BA-8300-62C5457DA7A9}"/>
    <cellStyle name="60 % - Akzent3" xfId="5880" hidden="1" xr:uid="{D34BF13E-6149-4308-8AA9-0F2A3A741AFC}"/>
    <cellStyle name="60 % - Akzent3" xfId="5903" hidden="1" xr:uid="{35B7423A-55C2-4E1D-AB46-B39AD5922483}"/>
    <cellStyle name="60 % - Akzent3" xfId="5921" hidden="1" xr:uid="{120B173D-400B-4D74-9B81-C339027DCA44}"/>
    <cellStyle name="60 % - Akzent3" xfId="5932" hidden="1" xr:uid="{2A4D907E-433E-46AE-90BC-3F4D25D3989C}"/>
    <cellStyle name="60 % - Akzent3" xfId="4462" hidden="1" xr:uid="{80D39750-6DA4-4FB0-8608-59AD727B012E}"/>
    <cellStyle name="60 % - Akzent3" xfId="5590" hidden="1" xr:uid="{EC3643C3-B886-4E82-A500-0F2F2D590B53}"/>
    <cellStyle name="60 % - Akzent3" xfId="5318" hidden="1" xr:uid="{A0D4F9D6-B150-49B7-A600-5602A421D0BE}"/>
    <cellStyle name="60 % - Akzent3" xfId="5476" hidden="1" xr:uid="{4764A8A4-3AD8-4FEA-9A26-BBC9DDED9EAB}"/>
    <cellStyle name="60 % - Akzent3" xfId="4735" hidden="1" xr:uid="{F409E492-EA24-4E4E-A6D3-52D694A0E2D4}"/>
    <cellStyle name="60 % - Akzent3" xfId="6011" hidden="1" xr:uid="{C7842EB5-0DBC-4928-89B1-6CDF58F90329}"/>
    <cellStyle name="60 % - Akzent3" xfId="6036" hidden="1" xr:uid="{3BFA3BDF-18E1-4CFF-BE1D-9400009AAEB9}"/>
    <cellStyle name="60 % - Akzent3" xfId="6059" hidden="1" xr:uid="{E8D47496-351C-42C8-BB94-59AECA629A16}"/>
    <cellStyle name="60 % - Akzent3" xfId="6084" hidden="1" xr:uid="{A042F25F-0866-4659-A0D4-4D1EE153409F}"/>
    <cellStyle name="60 % - Akzent3" xfId="6095" hidden="1" xr:uid="{026731A6-B6D1-4D45-9D0D-BACE41D61981}"/>
    <cellStyle name="60 % - Akzent3" xfId="4191" hidden="1" xr:uid="{95A5E95F-852A-4A2C-8FDE-3EAAE4C4E557}"/>
    <cellStyle name="60 % - Akzent3" xfId="5071" hidden="1" xr:uid="{2DD93509-0571-475B-A9D3-62D937082981}"/>
    <cellStyle name="60 % - Akzent3" xfId="4561" hidden="1" xr:uid="{1A3A5722-DF12-477D-9657-38F185BAD8A7}"/>
    <cellStyle name="60 % - Akzent3" xfId="5256" hidden="1" xr:uid="{1E011FBE-97E9-4848-A5E8-AC13E3DA20A8}"/>
    <cellStyle name="60 % - Akzent3" xfId="4471" hidden="1" xr:uid="{528650A7-94F5-48D6-A922-51AC4F1BB1DC}"/>
    <cellStyle name="60 % - Akzent3" xfId="6155" hidden="1" xr:uid="{95898C48-D2BD-4C2C-B970-5149FB2B065F}"/>
    <cellStyle name="60 % - Akzent3" xfId="6180" hidden="1" xr:uid="{75DB8C57-FA12-490A-8C26-F71118AB79A7}"/>
    <cellStyle name="60 % - Akzent3" xfId="6203" hidden="1" xr:uid="{0CC01046-BACA-468B-840F-20B396B845B8}"/>
    <cellStyle name="60 % - Akzent3" xfId="6228" hidden="1" xr:uid="{CEEC19BB-4760-4F68-BEAD-EE83B26DEE4B}"/>
    <cellStyle name="60 % - Akzent3" xfId="6239" hidden="1" xr:uid="{4E855C7A-145E-4A33-B788-95AE49F81E75}"/>
    <cellStyle name="60 % - Akzent3" xfId="6355" hidden="1" xr:uid="{85ED18A3-62D9-4DA0-9064-AC5969339DDA}"/>
    <cellStyle name="60 % - Akzent3" xfId="6742" hidden="1" xr:uid="{CF77E419-5041-49A5-ACC3-CE850B011BFC}"/>
    <cellStyle name="60 % - Akzent3" xfId="7051" hidden="1" xr:uid="{89AB5074-3ECC-47C0-AB48-81D9CA7301AB}"/>
    <cellStyle name="60 % - Akzent3" xfId="6879" hidden="1" xr:uid="{7EFC986D-1013-45EB-86B1-D16530CDC76C}"/>
    <cellStyle name="60 % - Akzent3" xfId="7029" hidden="1" xr:uid="{2DA4871A-A82D-4014-BCD2-FB4AACD1515F}"/>
    <cellStyle name="60 % - Akzent3" xfId="7401" hidden="1" xr:uid="{4EDDBEA8-5A28-4052-A78C-D8F0BDB0961B}"/>
    <cellStyle name="60 % - Akzent3" xfId="7426" hidden="1" xr:uid="{C4342B16-3621-4FE1-9E28-DCA07A9CACAE}"/>
    <cellStyle name="60 % - Akzent3" xfId="7449" hidden="1" xr:uid="{F4DD2BF6-ADCF-421F-B3A0-1F4FCF7B1A98}"/>
    <cellStyle name="60 % - Akzent3" xfId="7474" hidden="1" xr:uid="{87FA7F54-8D96-4F68-9247-9DF6C3882E81}"/>
    <cellStyle name="60 % - Akzent3" xfId="7485" hidden="1" xr:uid="{675B5725-DD4C-40DD-B789-07030FDBB365}"/>
    <cellStyle name="60 % - Akzent3" xfId="7531" hidden="1" xr:uid="{75295D6C-9171-49F2-ABA6-5ED376BD9FCD}"/>
    <cellStyle name="60 % - Akzent3" xfId="7556" hidden="1" xr:uid="{5398D4BE-5EFF-4FE1-9B3C-B9C341DF9F39}"/>
    <cellStyle name="60 % - Akzent3" xfId="7625" hidden="1" xr:uid="{6212DAAC-A46C-469A-8E20-29A7B8949369}"/>
    <cellStyle name="60 % - Akzent3" xfId="7583" hidden="1" xr:uid="{5708FA64-51FF-4B01-B9EE-536FFD0C0CBF}"/>
    <cellStyle name="60 % - Akzent3" xfId="7614" hidden="1" xr:uid="{D2BBD538-699C-4777-AF81-494E6BCE79FC}"/>
    <cellStyle name="60 % - Akzent3" xfId="7647" hidden="1" xr:uid="{2CA969DD-A94E-45C4-891F-98FDE93E39DF}"/>
    <cellStyle name="60 % - Akzent3" xfId="7672" hidden="1" xr:uid="{015F6219-CB77-4653-9646-948D69E5ED3D}"/>
    <cellStyle name="60 % - Akzent3" xfId="7695" hidden="1" xr:uid="{51DD8BF6-5FCA-445A-AE13-E0F0D05FEBA8}"/>
    <cellStyle name="60 % - Akzent3" xfId="7710" hidden="1" xr:uid="{57C736C6-7257-4FA1-892E-A6A38BDF03E5}"/>
    <cellStyle name="60 % - Akzent3" xfId="7721" hidden="1" xr:uid="{D6AB273A-F230-4C1A-B520-DCF5EA686FE6}"/>
    <cellStyle name="60 % - Akzent3" xfId="7362" hidden="1" xr:uid="{E10D16A7-B433-419E-AA8F-BD16FA567A8C}"/>
    <cellStyle name="60 % - Akzent3" xfId="7335" hidden="1" xr:uid="{393FC8D4-115E-48DA-A4D8-EB4919918D36}"/>
    <cellStyle name="60 % - Akzent3" xfId="6686" hidden="1" xr:uid="{831FFB19-857B-4AAD-9D36-E36833A82F18}"/>
    <cellStyle name="60 % - Akzent3" xfId="6323" hidden="1" xr:uid="{368346B2-0DEA-4BB3-9043-0EA338EBD4EB}"/>
    <cellStyle name="60 % - Akzent3" xfId="6651" hidden="1" xr:uid="{6D3B7203-10C1-45F4-A331-EFB3A5DB2DC0}"/>
    <cellStyle name="60 % - Akzent3" xfId="7771" hidden="1" xr:uid="{17A65BD9-B001-4AFE-9BAF-A1350F5F40FF}"/>
    <cellStyle name="60 % - Akzent3" xfId="7796" hidden="1" xr:uid="{A2FC3B1C-3D92-4941-968D-816B198D7E98}"/>
    <cellStyle name="60 % - Akzent3" xfId="7819" hidden="1" xr:uid="{88D7A451-ACF8-48BB-B3CF-5FE7A26FE3D7}"/>
    <cellStyle name="60 % - Akzent3" xfId="7834" hidden="1" xr:uid="{667D90CF-3B1E-4214-97BF-13A42677C4A1}"/>
    <cellStyle name="60 % - Akzent3" xfId="7845" hidden="1" xr:uid="{B779A032-7291-49D9-9E6D-6341B6A143F5}"/>
    <cellStyle name="60 % - Akzent3" xfId="7885" hidden="1" xr:uid="{F0D640DF-BBD7-41A8-B82A-1BF6A6B4FA12}"/>
    <cellStyle name="60 % - Akzent3" xfId="7910" hidden="1" xr:uid="{051A7727-F1AF-4AEC-AC74-2A51C53381C7}"/>
    <cellStyle name="60 % - Akzent3" xfId="7979" hidden="1" xr:uid="{EC29ED49-D47F-4D0C-ADD0-15B24FD5F157}"/>
    <cellStyle name="60 % - Akzent3" xfId="7937" hidden="1" xr:uid="{EF058ECE-1F8C-421F-A28F-44C6FC243758}"/>
    <cellStyle name="60 % - Akzent3" xfId="7968" hidden="1" xr:uid="{7DB2CE48-9B5B-44F6-87F4-0AC8B6C293CC}"/>
    <cellStyle name="60 % - Akzent3" xfId="8001" hidden="1" xr:uid="{0B1017B0-452E-449F-A3A7-0264046C0579}"/>
    <cellStyle name="60 % - Akzent3" xfId="8026" hidden="1" xr:uid="{C26461E2-7D24-4917-B2B5-1F9EBD12CFF6}"/>
    <cellStyle name="60 % - Akzent3" xfId="8049" hidden="1" xr:uid="{3AC03F9D-7FF7-49D8-B9ED-B50794FE5371}"/>
    <cellStyle name="60 % - Akzent3" xfId="8064" hidden="1" xr:uid="{7D2CE276-5E6E-4E92-85BC-45C329D9316B}"/>
    <cellStyle name="60 % - Akzent3" xfId="8075" hidden="1" xr:uid="{BC8B75F6-546D-45EC-AFB1-541F325F2EE1}"/>
    <cellStyle name="60 % - Akzent3" xfId="8136" hidden="1" xr:uid="{0EA22FC2-FACE-414F-80BC-521463B34619}"/>
    <cellStyle name="60 % - Akzent3" xfId="8712" hidden="1" xr:uid="{0CD9283B-422A-4103-AF1F-4A11074EBAA0}"/>
    <cellStyle name="60 % - Akzent3" xfId="9104" hidden="1" xr:uid="{D385931E-5F05-476F-8C32-685AC3257CF6}"/>
    <cellStyle name="60 % - Akzent3" xfId="8887" hidden="1" xr:uid="{CAC741F5-D9B5-4D81-B3AA-F389695711B0}"/>
    <cellStyle name="60 % - Akzent3" xfId="9077" hidden="1" xr:uid="{4B1AB0E9-77FA-4207-99E6-F3AF45FAD639}"/>
    <cellStyle name="60 % - Akzent3" xfId="10101" hidden="1" xr:uid="{96D6D451-1AE0-4B2B-B834-404B55AF3B39}"/>
    <cellStyle name="60 % - Akzent3" xfId="10126" hidden="1" xr:uid="{30AE83C2-87E5-4BFF-A013-4A56105C4B74}"/>
    <cellStyle name="60 % - Akzent3" xfId="10149" hidden="1" xr:uid="{FC858787-3F53-496F-AE5C-AC15675CD0B1}"/>
    <cellStyle name="60 % - Akzent3" xfId="10174" hidden="1" xr:uid="{0746BFD8-3034-453F-A3A4-820530AD2888}"/>
    <cellStyle name="60 % - Akzent3" xfId="10185" hidden="1" xr:uid="{39970183-C03A-4183-8F2A-6A52243B711A}"/>
    <cellStyle name="60 % - Akzent3" xfId="10067" hidden="1" xr:uid="{2D2FBCFB-FB71-4029-9B3C-DB1FA8A405C0}"/>
    <cellStyle name="60 % - Akzent3" xfId="9786" hidden="1" xr:uid="{24ACB7AA-E427-4AD8-9A50-629BCA965572}"/>
    <cellStyle name="60 % - Akzent3" xfId="8293" hidden="1" xr:uid="{CB338CD3-F479-4547-B30F-C32112493A61}"/>
    <cellStyle name="60 % - Akzent3" xfId="9662" hidden="1" xr:uid="{B83715C9-9DCA-4B4E-B7A8-9E85B4138FEB}"/>
    <cellStyle name="60 % - Akzent3" xfId="9561" hidden="1" xr:uid="{F690AEA7-BAC2-4E8C-8D2A-A18B52E9DE1B}"/>
    <cellStyle name="60 % - Akzent3" xfId="10309" hidden="1" xr:uid="{86B37972-3388-445C-BD66-8DEC2541B7C0}"/>
    <cellStyle name="60 % - Akzent3" xfId="10334" hidden="1" xr:uid="{33CF8530-46BD-45C7-92FB-0B6D699EB074}"/>
    <cellStyle name="60 % - Akzent3" xfId="10357" hidden="1" xr:uid="{DB54CFC0-3254-4B3B-9B15-9DEB317B01AD}"/>
    <cellStyle name="60 % - Akzent3" xfId="10382" hidden="1" xr:uid="{7E91186E-BE01-4229-BBF0-8FACFF111942}"/>
    <cellStyle name="60 % - Akzent3" xfId="10393" hidden="1" xr:uid="{1D8FDEE4-1ECA-4589-BC5C-8C00CE7F47A8}"/>
    <cellStyle name="60 % - Akzent3" xfId="10051" hidden="1" xr:uid="{D13A6B2B-5EB1-48E9-88EC-C7DA98D5CB73}"/>
    <cellStyle name="60 % - Akzent3" xfId="10257" hidden="1" xr:uid="{AC7DF516-9A37-4D08-9EEF-B78057A5F760}"/>
    <cellStyle name="60 % - Akzent3" xfId="10001" hidden="1" xr:uid="{EE6E4691-035D-4F8B-A2F0-5FFE6A0B129C}"/>
    <cellStyle name="60 % - Akzent3" xfId="8416" hidden="1" xr:uid="{7CA0E7F6-6EA2-4F1F-A51A-4CBBE8C303EE}"/>
    <cellStyle name="60 % - Akzent3" xfId="10045" hidden="1" xr:uid="{22C5CDCD-4665-4121-AEAE-18471D243606}"/>
    <cellStyle name="60 % - Akzent3" xfId="10438" hidden="1" xr:uid="{29610C31-ED7D-4AEF-9C7C-E2638D35D1B9}"/>
    <cellStyle name="60 % - Akzent3" xfId="10463" hidden="1" xr:uid="{F73F92A3-3F12-4852-A300-A1D99DD73EA8}"/>
    <cellStyle name="60 % - Akzent3" xfId="10486" hidden="1" xr:uid="{BD0AD116-1A7A-455C-BDA6-0A7074C6804B}"/>
    <cellStyle name="60 % - Akzent3" xfId="10501" hidden="1" xr:uid="{462AD27C-C6F5-4BBA-943A-BB9306EDC033}"/>
    <cellStyle name="60 % - Akzent3" xfId="10512" hidden="1" xr:uid="{A79AEC36-C615-4874-AA9E-737D5CBB3D79}"/>
    <cellStyle name="60 % - Akzent3" xfId="10553" hidden="1" xr:uid="{49F54396-F34A-4467-8497-D5DB8DE64653}"/>
    <cellStyle name="60 % - Akzent3" xfId="10669" hidden="1" xr:uid="{3DD4ECF8-A10C-48B2-904B-5E7088CC8A83}"/>
    <cellStyle name="60 % - Akzent3" xfId="10798" hidden="1" xr:uid="{0E527439-BDBC-497B-8588-F772E1C702F8}"/>
    <cellStyle name="60 % - Akzent3" xfId="10720" hidden="1" xr:uid="{2F692C1E-DE75-4423-8A2D-33D667BA4CF3}"/>
    <cellStyle name="60 % - Akzent3" xfId="10783" hidden="1" xr:uid="{6F7F62A5-F37B-498A-97A9-71F7A8A75D98}"/>
    <cellStyle name="60 % - Akzent3" xfId="10961" hidden="1" xr:uid="{01605B69-84DF-4851-A700-33992ACB1ACB}"/>
    <cellStyle name="60 % - Akzent3" xfId="10986" hidden="1" xr:uid="{5BC09C33-7261-4F92-9607-4DB9126EF325}"/>
    <cellStyle name="60 % - Akzent3" xfId="11009" hidden="1" xr:uid="{98D344D2-D622-474A-AF37-BABB550BB67F}"/>
    <cellStyle name="60 % - Akzent3" xfId="11024" hidden="1" xr:uid="{C0F4B633-69B6-48F3-8482-979EC0DEF931}"/>
    <cellStyle name="60 % - Akzent3" xfId="11035" hidden="1" xr:uid="{B49C9ECE-60B4-4A8F-B5CC-5F5917D54CEB}"/>
    <cellStyle name="60 % - Akzent3" xfId="11121" hidden="1" xr:uid="{D0E04CE8-C0B8-42A3-BD8E-72D563970838}"/>
    <cellStyle name="60 % - Akzent3" xfId="11495" hidden="1" xr:uid="{55B69318-D5C8-4D66-B3DF-FC25EBA40174}"/>
    <cellStyle name="60 % - Akzent3" xfId="11702" hidden="1" xr:uid="{205B7AB1-4001-4F30-B5A6-F3AB0700B155}"/>
    <cellStyle name="60 % - Akzent3" xfId="11580" hidden="1" xr:uid="{6FCC10DC-73B9-44D4-A2B4-31675965408C}"/>
    <cellStyle name="60 % - Akzent3" xfId="11685" hidden="1" xr:uid="{24C1D39C-6A80-40E1-8ED4-77111CD5E22C}"/>
    <cellStyle name="60 % - Akzent3" xfId="12584" hidden="1" xr:uid="{A00D1773-3EA0-4EBB-ABC7-21A0E1A9D568}"/>
    <cellStyle name="60 % - Akzent3" xfId="12609" hidden="1" xr:uid="{E28AB6B6-DE75-4B76-97AE-8888E286B47E}"/>
    <cellStyle name="60 % - Akzent3" xfId="12632" hidden="1" xr:uid="{7954DC5E-674F-473C-870F-657A587D0673}"/>
    <cellStyle name="60 % - Akzent3" xfId="12648" hidden="1" xr:uid="{6806C34D-0286-4C3E-B51B-98C0312D3BB1}"/>
    <cellStyle name="60 % - Akzent3" xfId="12659" hidden="1" xr:uid="{0005A733-031C-4C5A-A806-20E7A86E6246}"/>
    <cellStyle name="60 % - Akzent3" xfId="11520" hidden="1" xr:uid="{3ED5ACFC-E356-42F1-941F-4D8BA885B885}"/>
    <cellStyle name="60 % - Akzent3" xfId="12415" hidden="1" xr:uid="{8340C06D-F784-435C-8703-92E83D518C72}"/>
    <cellStyle name="60 % - Akzent3" xfId="12251" hidden="1" xr:uid="{2006D384-EF84-4CEC-9DEB-8C36027C845E}"/>
    <cellStyle name="60 % - Akzent3" xfId="12342" hidden="1" xr:uid="{908E89B0-A97B-450A-A5C2-AEDA681CFA23}"/>
    <cellStyle name="60 % - Akzent3" xfId="12264" hidden="1" xr:uid="{F25561C6-45B8-445C-A098-B383D1240772}"/>
    <cellStyle name="60 % - Akzent3" xfId="12786" hidden="1" xr:uid="{817D8CD2-4A15-42FB-B32C-471824D72DA3}"/>
    <cellStyle name="60 % - Akzent3" xfId="12811" hidden="1" xr:uid="{658462DF-811F-45C2-8EED-F6650E26685A}"/>
    <cellStyle name="60 % - Akzent3" xfId="12834" hidden="1" xr:uid="{77E9F598-1C52-4843-977B-FA56E87C4047}"/>
    <cellStyle name="60 % - Akzent3" xfId="12855" hidden="1" xr:uid="{6DDB879F-3397-4101-BE61-D7456C7B8996}"/>
    <cellStyle name="60 % - Akzent3" xfId="12866" hidden="1" xr:uid="{239EF369-A6DD-4C24-9F57-CCC662411812}"/>
    <cellStyle name="60 % - Akzent3" xfId="11848" hidden="1" xr:uid="{E16640BF-4980-4B64-A1A8-2C456EF84616}"/>
    <cellStyle name="60 % - Akzent3" xfId="11987" hidden="1" xr:uid="{2409BDED-9B14-40A6-9831-DCD515E183FA}"/>
    <cellStyle name="60 % - Akzent3" xfId="11754" hidden="1" xr:uid="{BF352212-7415-48A5-BEB0-5B33CED1E5C8}"/>
    <cellStyle name="60 % - Akzent3" xfId="11793" hidden="1" xr:uid="{0D25C336-717B-481B-AEB4-80AEA19FBC89}"/>
    <cellStyle name="60 % - Akzent3" xfId="11749" hidden="1" xr:uid="{9BECECA2-FC9E-40B3-AD49-9990FBA65847}"/>
    <cellStyle name="60 % - Akzent3" xfId="12964" hidden="1" xr:uid="{2425B305-B9C0-44E7-A8A1-B77C141FC13B}"/>
    <cellStyle name="60 % - Akzent3" xfId="12989" hidden="1" xr:uid="{46759207-474F-450B-B05E-D4602ED54BC9}"/>
    <cellStyle name="60 % - Akzent3" xfId="13012" hidden="1" xr:uid="{E90EA7B4-391A-42D8-B116-B1A52F88BF6C}"/>
    <cellStyle name="60 % - Akzent3" xfId="13031" hidden="1" xr:uid="{432DDEF7-6E3D-40CE-87EF-C90CFC257180}"/>
    <cellStyle name="60 % - Akzent3" xfId="13042" hidden="1" xr:uid="{FACCD9DF-3652-4B70-BBA7-C20B381FF68D}"/>
    <cellStyle name="60 % - Akzent3" xfId="11157" hidden="1" xr:uid="{DD8E625F-FA4B-494F-873E-CD2592F5E745}"/>
    <cellStyle name="60 % - Akzent3" xfId="11210" hidden="1" xr:uid="{E2965DCA-1FFF-41F1-A015-9315A77248EB}"/>
    <cellStyle name="60 % - Akzent3" xfId="12476" hidden="1" xr:uid="{B11115DD-9B2D-439E-A5B2-E2999BFC8449}"/>
    <cellStyle name="60 % - Akzent3" xfId="11647" hidden="1" xr:uid="{9367379A-36EB-4C47-906A-53CB85363E1D}"/>
    <cellStyle name="60 % - Akzent3" xfId="12314" hidden="1" xr:uid="{F0E11CE8-4FE8-412F-94C1-72781499DAB0}"/>
    <cellStyle name="60 % - Akzent3" xfId="13098" hidden="1" xr:uid="{E4705F67-5271-4F7B-B30F-25948819E25A}"/>
    <cellStyle name="60 % - Akzent3" xfId="13123" hidden="1" xr:uid="{7D948E5A-8FAE-4CE8-9506-7D2AA3DB3595}"/>
    <cellStyle name="60 % - Akzent3" xfId="13146" hidden="1" xr:uid="{87E87124-ED47-48AA-9AD8-7C8371602A3B}"/>
    <cellStyle name="60 % - Akzent3" xfId="13164" hidden="1" xr:uid="{E654428D-53FA-416F-9DE1-BC686E0F8EB4}"/>
    <cellStyle name="60 % - Akzent3" xfId="13175" hidden="1" xr:uid="{E3FD1477-D2C6-4D31-918D-3178C6B575FE}"/>
    <cellStyle name="60 % - Akzent3" xfId="11206" hidden="1" xr:uid="{C32F64AB-186B-467D-9A25-ECBA47FA1417}"/>
    <cellStyle name="60 % - Akzent3" xfId="11630" hidden="1" xr:uid="{CCB8ED9B-C2AB-4357-8F89-E271C64DEBD7}"/>
    <cellStyle name="60 % - Akzent3" xfId="11948" hidden="1" xr:uid="{DBFA3496-C0DD-4412-B873-BE9FEB93309B}"/>
    <cellStyle name="60 % - Akzent3" xfId="11135" hidden="1" xr:uid="{82F88381-990D-404F-B02A-533B326198B8}"/>
    <cellStyle name="60 % - Akzent3" xfId="11140" hidden="1" xr:uid="{249A7FA1-7810-4AEC-8E2F-B5536C9F50A5}"/>
    <cellStyle name="60 % - Akzent3" xfId="13223" hidden="1" xr:uid="{E441A78B-5744-4080-ABE8-EE00163676EA}"/>
    <cellStyle name="60 % - Akzent3" xfId="13248" hidden="1" xr:uid="{27118936-59B9-4D08-A160-B5AC561773D1}"/>
    <cellStyle name="60 % - Akzent3" xfId="13271" hidden="1" xr:uid="{672308A2-EAAC-469F-92D6-C68FA0D9A596}"/>
    <cellStyle name="60 % - Akzent3" xfId="13290" hidden="1" xr:uid="{949F02D3-A5E2-4A52-A02E-D8B501AC9EB7}"/>
    <cellStyle name="60 % - Akzent3" xfId="13301" hidden="1" xr:uid="{19C42F70-ABCB-471B-A89A-4127B91D1DD7}"/>
    <cellStyle name="60 % - Akzent3" xfId="11931" hidden="1" xr:uid="{F79FE46A-1F42-4217-B36E-C5D08E377DAC}"/>
    <cellStyle name="60 % - Akzent3" xfId="11369" hidden="1" xr:uid="{2028D3BF-0CA7-4A18-89DD-9814BADFCE4B}"/>
    <cellStyle name="60 % - Akzent3" xfId="11771" hidden="1" xr:uid="{63B81E82-54C9-4396-B3BB-BC724003AFE5}"/>
    <cellStyle name="60 % - Akzent3" xfId="11478" hidden="1" xr:uid="{4BF71FC6-F661-4E0D-BF7C-637C196F93D5}"/>
    <cellStyle name="60 % - Akzent3" xfId="11804" hidden="1" xr:uid="{0C7FC1F0-C76A-40FF-99A5-B5CA0BF1D706}"/>
    <cellStyle name="60 % - Akzent3" xfId="13348" hidden="1" xr:uid="{8E6A3C77-CA98-4A9F-AB17-B3D84C53B2BC}"/>
    <cellStyle name="60 % - Akzent3" xfId="13373" hidden="1" xr:uid="{9DC13AFA-4A18-4861-A8DE-B9D3372EA2B8}"/>
    <cellStyle name="60 % - Akzent3" xfId="13396" hidden="1" xr:uid="{A2FF9C09-1CF7-4BFC-B386-3A9D6FDBF69A}"/>
    <cellStyle name="60 % - Akzent3" xfId="13421" hidden="1" xr:uid="{07F5936D-1D9B-453D-A3A3-A7033927D793}"/>
    <cellStyle name="60 % - Akzent3" xfId="13432" hidden="1" xr:uid="{F6258F19-4935-4EDA-B4B0-2D27D03D08A4}"/>
    <cellStyle name="60 % - Akzent3" xfId="13561" hidden="1" xr:uid="{59BEB37D-5B7D-44E3-B0C3-A3967A241BF5}"/>
    <cellStyle name="60 % - Akzent3" xfId="13781" hidden="1" xr:uid="{843D4DFA-C6B0-4976-81F6-C27FE68DC296}"/>
    <cellStyle name="60 % - Akzent3" xfId="13871" hidden="1" xr:uid="{FAFE3780-DFCC-40AD-B4EE-B2188656382C}"/>
    <cellStyle name="60 % - Akzent3" xfId="13817" hidden="1" xr:uid="{B11F8785-F3CD-4AA2-B0A2-00CAA9FDAD2E}"/>
    <cellStyle name="60 % - Akzent3" xfId="13858" hidden="1" xr:uid="{92F748C0-F4D7-4BD5-AEC6-7BDC07E167F6}"/>
    <cellStyle name="60 % - Akzent3" xfId="14806" hidden="1" xr:uid="{4CE91574-286E-4DB7-A64B-BFC9D405DAEE}"/>
    <cellStyle name="60 % - Akzent3" xfId="14831" hidden="1" xr:uid="{9DF12005-0348-49FC-BB2E-08C066777163}"/>
    <cellStyle name="60 % - Akzent3" xfId="14854" hidden="1" xr:uid="{F30EB429-7D04-44AE-882F-86EEB75DA866}"/>
    <cellStyle name="60 % - Akzent3" xfId="14870" hidden="1" xr:uid="{258E4007-DB9A-4478-802E-A0EA7612B529}"/>
    <cellStyle name="60 % - Akzent3" xfId="14881" hidden="1" xr:uid="{A79A6020-09BD-4C76-894D-86357A9E35BA}"/>
    <cellStyle name="60 % - Akzent3" xfId="14923" hidden="1" xr:uid="{176BE3E4-248E-4BC1-A74B-26F36C6BD08A}"/>
    <cellStyle name="60 % - Akzent3" xfId="14948" hidden="1" xr:uid="{25B4D75B-6B1C-47AE-93BF-34B37BB9ACCA}"/>
    <cellStyle name="60 % - Akzent3" xfId="15017" hidden="1" xr:uid="{D97BEA82-BFF4-47F5-8250-9F3698C02656}"/>
    <cellStyle name="60 % - Akzent3" xfId="14975" hidden="1" xr:uid="{CA8940EF-58B0-415D-BA83-EEE172C32CAE}"/>
    <cellStyle name="60 % - Akzent3" xfId="15006" hidden="1" xr:uid="{EC591356-DBB4-4461-8EB8-DAF52624F966}"/>
    <cellStyle name="60 % - Akzent3" xfId="15039" hidden="1" xr:uid="{5E5A69B6-51BF-4060-B367-23226B909971}"/>
    <cellStyle name="60 % - Akzent3" xfId="15064" hidden="1" xr:uid="{C168689D-713E-4493-A826-73B0121FB503}"/>
    <cellStyle name="60 % - Akzent3" xfId="15087" hidden="1" xr:uid="{90EF20F9-D585-4575-B54D-E71B24A8FC74}"/>
    <cellStyle name="60 % - Akzent3" xfId="15102" hidden="1" xr:uid="{2769D018-EA82-435C-9BCC-ADB699297CE1}"/>
    <cellStyle name="60 % - Akzent3" xfId="15113" hidden="1" xr:uid="{C19E7F3B-C49A-4651-95F8-57E226DA614A}"/>
    <cellStyle name="60 % - Akzent3" xfId="15198" hidden="1" xr:uid="{8FA9C553-4000-48CC-86B0-CDC6DAB6D697}"/>
    <cellStyle name="60 % - Akzent3" xfId="15771" hidden="1" xr:uid="{4E8ECE3D-16CD-42BD-9884-6A25BEB4B79D}"/>
    <cellStyle name="60 % - Akzent3" xfId="16005" hidden="1" xr:uid="{6DD73B53-FEDE-4CBF-8D42-77A570967487}"/>
    <cellStyle name="60 % - Akzent3" xfId="15874" hidden="1" xr:uid="{58D23E87-0E0B-412F-A17B-D93D839B0290}"/>
    <cellStyle name="60 % - Akzent3" xfId="15984" hidden="1" xr:uid="{F981E254-D915-4B61-8EEB-B4BE92EC5988}"/>
    <cellStyle name="60 % - Akzent3" xfId="17287" hidden="1" xr:uid="{681CE63C-6F5C-4848-8861-78740AC38D72}"/>
    <cellStyle name="60 % - Akzent3" xfId="17312" hidden="1" xr:uid="{4B4328E6-1C54-47D1-B5AB-361E2D828740}"/>
    <cellStyle name="60 % - Akzent3" xfId="17335" hidden="1" xr:uid="{2F99C60E-5BF5-4051-8CD4-BFDA4D2930A1}"/>
    <cellStyle name="60 % - Akzent3" xfId="17353" hidden="1" xr:uid="{B44491DD-176D-4003-9B1D-7FBE42412C3B}"/>
    <cellStyle name="60 % - Akzent3" xfId="17364" hidden="1" xr:uid="{6EF9AB84-3ED6-482B-8F6C-4A69EAFA951E}"/>
    <cellStyle name="60 % - Akzent3" xfId="15894" hidden="1" xr:uid="{4CFE1F88-8924-418D-B57C-DC8AA7A8D4BE}"/>
    <cellStyle name="60 % - Akzent3" xfId="17022" hidden="1" xr:uid="{65D31896-1368-4EDD-AB2A-1C840E16B467}"/>
    <cellStyle name="60 % - Akzent3" xfId="16750" hidden="1" xr:uid="{D1D7201B-6276-465C-A0EC-900608F01BB5}"/>
    <cellStyle name="60 % - Akzent3" xfId="16908" hidden="1" xr:uid="{30C2038E-1F4D-4FBE-8FC9-13881FB28717}"/>
    <cellStyle name="60 % - Akzent3" xfId="16167" hidden="1" xr:uid="{2454948C-71C4-4513-AFF9-096430564D09}"/>
    <cellStyle name="60 % - Akzent3" xfId="17443" hidden="1" xr:uid="{4AFB7905-F973-4E1B-9D88-E520F8CF1B6C}"/>
    <cellStyle name="60 % - Akzent3" xfId="17468" hidden="1" xr:uid="{C68321E3-169E-4C59-B809-1594A1BE0771}"/>
    <cellStyle name="60 % - Akzent3" xfId="17491" hidden="1" xr:uid="{EB04C4F3-6EB6-481B-8535-473C2C6A2B90}"/>
    <cellStyle name="60 % - Akzent3" xfId="17516" hidden="1" xr:uid="{C63EBB1E-A310-4DCB-ABA8-EF47941399C8}"/>
    <cellStyle name="60 % - Akzent3" xfId="17527" hidden="1" xr:uid="{0D4E91C2-8CFF-44E5-9128-59779A11D846}"/>
    <cellStyle name="60 % - Akzent3" xfId="15623" hidden="1" xr:uid="{914A502D-808A-46E5-96C8-D398D72713FA}"/>
    <cellStyle name="60 % - Akzent3" xfId="16503" hidden="1" xr:uid="{71585C8A-6351-43FA-86E4-D2DE5E93C485}"/>
    <cellStyle name="60 % - Akzent3" xfId="15993" hidden="1" xr:uid="{7426408B-65C9-4009-9BC8-7C5EEE21180F}"/>
    <cellStyle name="60 % - Akzent3" xfId="16688" hidden="1" xr:uid="{2565F24B-294A-4237-BCB6-7D406F083783}"/>
    <cellStyle name="60 % - Akzent3" xfId="15903" hidden="1" xr:uid="{616FEDE2-D37B-490D-AA9B-08F6C87DD659}"/>
    <cellStyle name="60 % - Akzent3" xfId="17587" hidden="1" xr:uid="{CD39D25F-B56C-4BBB-917C-5745EDC93AC5}"/>
    <cellStyle name="60 % - Akzent3" xfId="17612" hidden="1" xr:uid="{D23D0F68-DFF1-4EE9-8970-7F30D5305915}"/>
    <cellStyle name="60 % - Akzent3" xfId="17635" hidden="1" xr:uid="{9B6B2D09-0BF2-49F4-B047-0C14C85BF03F}"/>
    <cellStyle name="60 % - Akzent3" xfId="17660" hidden="1" xr:uid="{985F46CD-8B47-4105-A245-285A97DAD045}"/>
    <cellStyle name="60 % - Akzent3" xfId="17671" hidden="1" xr:uid="{67CC18F9-0807-43DD-8BE1-106237EA6E0D}"/>
    <cellStyle name="60 % - Akzent3" xfId="14786" hidden="1" xr:uid="{C6A3A418-C49F-42A6-91C0-AC35E283C82D}"/>
    <cellStyle name="60 % - Akzent3" xfId="14581" hidden="1" xr:uid="{C379C027-E21A-4A93-974E-FBA0591E2049}"/>
    <cellStyle name="60 % - Akzent3" xfId="13578" hidden="1" xr:uid="{A8B8F580-6C64-4EFA-9652-5854C10AA5F6}"/>
    <cellStyle name="60 % - Akzent3" xfId="14448" hidden="1" xr:uid="{76FE41B5-D646-4D27-B3C1-D31FC5CBDF9E}"/>
    <cellStyle name="60 % - Akzent3" xfId="13949" hidden="1" xr:uid="{6E3A0524-3011-42A1-AA7F-7C58C6382FF2}"/>
    <cellStyle name="60 % - Akzent3" xfId="17727" hidden="1" xr:uid="{68F65E69-C3C1-4763-9A81-F56A562EDE5E}"/>
    <cellStyle name="60 % - Akzent3" xfId="17752" hidden="1" xr:uid="{CF813E01-E3EB-49F7-A064-331DE91963AA}"/>
    <cellStyle name="60 % - Akzent3" xfId="17775" hidden="1" xr:uid="{77C2894D-266B-43F0-9008-DF395D2E8D48}"/>
    <cellStyle name="60 % - Akzent3" xfId="17800" hidden="1" xr:uid="{76FBAD8F-24CD-446B-8E83-3FE2156A3767}"/>
    <cellStyle name="60 % - Akzent3" xfId="17811" hidden="1" xr:uid="{4849BAEF-782A-4321-BC14-46C644835020}"/>
    <cellStyle name="60 % - Akzent3" xfId="17863" hidden="1" xr:uid="{E7EB76ED-42C7-4DA3-9CAC-4BB5A3CD8D1E}"/>
    <cellStyle name="60 % - Akzent3" xfId="18382" hidden="1" xr:uid="{FE92244A-803E-4900-9BE4-EDB78360CA42}"/>
    <cellStyle name="60 % - Akzent3" xfId="18774" hidden="1" xr:uid="{483BE07B-876B-4A6F-BC52-BBBB380797BE}"/>
    <cellStyle name="60 % - Akzent3" xfId="18557" hidden="1" xr:uid="{A69F03AB-B648-4E6B-89D3-BF183BD277FF}"/>
    <cellStyle name="60 % - Akzent3" xfId="18747" hidden="1" xr:uid="{6EB34901-0F6A-45FA-B21E-A398FE86B058}"/>
    <cellStyle name="60 % - Akzent3" xfId="18987" hidden="1" xr:uid="{001E86E7-2538-47CA-8903-147E9BF3A14F}"/>
    <cellStyle name="60 % - Akzent3" xfId="19012" hidden="1" xr:uid="{2B909DBA-7B47-4854-8A29-BE939BCCD54F}"/>
    <cellStyle name="60 % - Akzent3" xfId="19035" hidden="1" xr:uid="{07D67156-9BB0-4A48-A3D2-A9BF5238D05C}"/>
    <cellStyle name="60 % - Akzent3" xfId="19060" hidden="1" xr:uid="{7907B1C2-D9FE-4F37-A655-E65C65468985}"/>
    <cellStyle name="60 % - Akzent3" xfId="19071" hidden="1" xr:uid="{F5DCE3C6-C1BD-43EA-97A9-A7668E7A320F}"/>
    <cellStyle name="60 % - Akzent3 2" xfId="562" xr:uid="{365B5D5E-83C6-4029-9FC3-6DBFDE1B1D86}"/>
    <cellStyle name="60 % - Akzent3 3" xfId="431" xr:uid="{18A41F82-D410-4E9F-82B0-4A7F93B59787}"/>
    <cellStyle name="60 % - Akzent4" xfId="236" hidden="1" xr:uid="{1C7EE476-4C6C-4522-90E4-7AB707CE43BC}"/>
    <cellStyle name="60 % - Akzent4" xfId="1133" hidden="1" xr:uid="{16F09FD3-2297-4B6B-A76E-3D348819F3E7}"/>
    <cellStyle name="60 % - Akzent4" xfId="1228" hidden="1" xr:uid="{19D39C9B-1979-4747-B257-0FBED5C22614}"/>
    <cellStyle name="60 % - Akzent4" xfId="1347" hidden="1" xr:uid="{56878DD9-08F8-4932-B596-3C88AE205436}"/>
    <cellStyle name="60 % - Akzent4" xfId="1465" hidden="1" xr:uid="{16A65B12-EA81-4231-8B69-2F6DEADF8BF7}"/>
    <cellStyle name="60 % - Akzent4" xfId="3358" hidden="1" xr:uid="{A3DAAD8C-B649-4720-AF21-53B4DB7D50A7}"/>
    <cellStyle name="60 % - Akzent4" xfId="3379" hidden="1" xr:uid="{44244711-F321-46D6-B2EE-CD484451F80F}"/>
    <cellStyle name="60 % - Akzent4" xfId="3406" hidden="1" xr:uid="{8EA92E67-C76B-4354-8600-D7BFA973CFA8}"/>
    <cellStyle name="60 % - Akzent4" xfId="3457" hidden="1" xr:uid="{0DB8876D-687F-43DB-8EA5-E5CE0C599B9D}"/>
    <cellStyle name="60 % - Akzent4" xfId="3466" hidden="1" xr:uid="{9D7148AF-8408-4B2D-AFC8-519A5582D625}"/>
    <cellStyle name="60 % - Akzent4" xfId="3488" hidden="1" xr:uid="{F4ABC484-18BD-499A-A1D6-9B927C4F4D0B}"/>
    <cellStyle name="60 % - Akzent4" xfId="3513" hidden="1" xr:uid="{D4C041BE-55DC-4CAA-9AA2-ECFCA43E2554}"/>
    <cellStyle name="60 % - Akzent4" xfId="3531" hidden="1" xr:uid="{3E3BFA1A-0315-43C4-B8DF-B2325F28426D}"/>
    <cellStyle name="60 % - Akzent4" xfId="3541" hidden="1" xr:uid="{998D3E03-670B-4BE6-BFCC-27D89834CE5E}"/>
    <cellStyle name="60 % - Akzent4" xfId="3564" hidden="1" xr:uid="{1FDCBD8E-49B2-4FF4-A3BF-7F92B99863CD}"/>
    <cellStyle name="60 % - Akzent4" xfId="3604" hidden="1" xr:uid="{6F3E5CE8-A478-4959-9FA5-234AF856E427}"/>
    <cellStyle name="60 % - Akzent4" xfId="3625" hidden="1" xr:uid="{6CA41985-F794-4F13-B309-59F6EA8B8A29}"/>
    <cellStyle name="60 % - Akzent4" xfId="3652" hidden="1" xr:uid="{C8F54370-65B4-41E5-BA22-6B5CB69AFE00}"/>
    <cellStyle name="60 % - Akzent4" xfId="3689" hidden="1" xr:uid="{A9E59250-EBAB-4B4E-BC59-4E281BCD59A6}"/>
    <cellStyle name="60 % - Akzent4" xfId="3698" hidden="1" xr:uid="{D726BC6C-A2E3-4A76-91E5-3A333EB87E61}"/>
    <cellStyle name="60 % - Akzent4" xfId="3769" hidden="1" xr:uid="{94765193-23A1-4AB9-A34D-DF2C688A3492}"/>
    <cellStyle name="60 % - Akzent4" xfId="4342" hidden="1" xr:uid="{3A5B817E-B53C-492E-929C-63F2D93C381D}"/>
    <cellStyle name="60 % - Akzent4" xfId="4398" hidden="1" xr:uid="{55408379-BFD9-42AF-8FB5-1EE09310A7DC}"/>
    <cellStyle name="60 % - Akzent4" xfId="4464" hidden="1" xr:uid="{620C4132-E1DE-4738-9768-15FA8AEE6B1E}"/>
    <cellStyle name="60 % - Akzent4" xfId="4536" hidden="1" xr:uid="{4F4C29DA-D659-4741-B01D-DDFF7953ACE5}"/>
    <cellStyle name="60 % - Akzent4" xfId="5858" hidden="1" xr:uid="{D63CF777-EE51-493C-8EC7-675E6042B41E}"/>
    <cellStyle name="60 % - Akzent4" xfId="5879" hidden="1" xr:uid="{7439A1E2-0325-44E9-9689-9D1F59A372A9}"/>
    <cellStyle name="60 % - Akzent4" xfId="5906" hidden="1" xr:uid="{2CE60720-05F0-4059-AE25-39A4D41D53B9}"/>
    <cellStyle name="60 % - Akzent4" xfId="5947" hidden="1" xr:uid="{37BD1638-1447-4D98-BCE4-16D02250B726}"/>
    <cellStyle name="60 % - Akzent4" xfId="5956" hidden="1" xr:uid="{F42D17BB-4469-4DC7-9781-35687330836E}"/>
    <cellStyle name="60 % - Akzent4" xfId="3847" hidden="1" xr:uid="{1A9304FA-EAF1-4D7E-A362-8855B2288C4F}"/>
    <cellStyle name="60 % - Akzent4" xfId="5587" hidden="1" xr:uid="{1BF95176-197A-4C8D-925B-3C8955C3A930}"/>
    <cellStyle name="60 % - Akzent4" xfId="5536" hidden="1" xr:uid="{C60AF442-868C-4735-B437-7194F78296AF}"/>
    <cellStyle name="60 % - Akzent4" xfId="5441" hidden="1" xr:uid="{51E8F610-E5AE-49A0-B2F2-7F75FFD92A1C}"/>
    <cellStyle name="60 % - Akzent4" xfId="5354" hidden="1" xr:uid="{4907EEBB-A76E-4C8A-B094-56C41A30834B}"/>
    <cellStyle name="60 % - Akzent4" xfId="6014" hidden="1" xr:uid="{804BCE02-500F-4C46-92F2-253E99583B74}"/>
    <cellStyle name="60 % - Akzent4" xfId="6035" hidden="1" xr:uid="{CE4A597A-74E9-432E-A72A-4D10947103B7}"/>
    <cellStyle name="60 % - Akzent4" xfId="6062" hidden="1" xr:uid="{BA773F90-1230-4CE0-AE1A-0CE000F048E2}"/>
    <cellStyle name="60 % - Akzent4" xfId="6113" hidden="1" xr:uid="{6983DA7B-B2FF-4711-9FB7-3F2E4FC4120B}"/>
    <cellStyle name="60 % - Akzent4" xfId="6122" hidden="1" xr:uid="{8E94D438-19BE-4D38-8CB4-F224B9FEA0DB}"/>
    <cellStyle name="60 % - Akzent4" xfId="5990" hidden="1" xr:uid="{D25D6F20-ABB6-4122-85C8-E97EDFEC0FCA}"/>
    <cellStyle name="60 % - Akzent4" xfId="5072" hidden="1" xr:uid="{8B016850-04E0-4E4C-B2F4-2B755DD893CB}"/>
    <cellStyle name="60 % - Akzent4" xfId="3819" hidden="1" xr:uid="{4BB28C5B-B53B-474E-901F-35075BA70589}"/>
    <cellStyle name="60 % - Akzent4" xfId="5260" hidden="1" xr:uid="{1BBD79B0-90E3-4E3C-8244-59EB49F6E7E8}"/>
    <cellStyle name="60 % - Akzent4" xfId="4189" hidden="1" xr:uid="{7DD33AE0-F642-4FB2-8632-93C927F21191}"/>
    <cellStyle name="60 % - Akzent4" xfId="6158" hidden="1" xr:uid="{C6E15EBE-FE8C-4E75-A66B-4B3A9DD51741}"/>
    <cellStyle name="60 % - Akzent4" xfId="6179" hidden="1" xr:uid="{FD18FDC3-41D1-4CEA-9FC8-F1DA4571B467}"/>
    <cellStyle name="60 % - Akzent4" xfId="6206" hidden="1" xr:uid="{4A57C6EE-52EC-4114-8763-B8A0BB1FDAE9}"/>
    <cellStyle name="60 % - Akzent4" xfId="6257" hidden="1" xr:uid="{FED1F2FC-B113-4075-BDBE-B6C545F7084C}"/>
    <cellStyle name="60 % - Akzent4" xfId="6266" hidden="1" xr:uid="{ADB5149C-500F-47A4-8074-F0BD391E544C}"/>
    <cellStyle name="60 % - Akzent4" xfId="6358" hidden="1" xr:uid="{A609F292-1232-462A-88B6-07FBAC7BFA88}"/>
    <cellStyle name="60 % - Akzent4" xfId="6745" hidden="1" xr:uid="{CB0CBCFD-647E-4A47-8FE3-02EDDB75E155}"/>
    <cellStyle name="60 % - Akzent4" xfId="6820" hidden="1" xr:uid="{3BD0E346-81D5-49F1-9379-AD2EC674F27F}"/>
    <cellStyle name="60 % - Akzent4" xfId="6912" hidden="1" xr:uid="{8BE4ECBD-4F6D-4106-A66D-04549453A1D3}"/>
    <cellStyle name="60 % - Akzent4" xfId="7006" hidden="1" xr:uid="{B49B4D12-B621-4272-9DB4-BA31F988681F}"/>
    <cellStyle name="60 % - Akzent4" xfId="7404" hidden="1" xr:uid="{037B0446-6192-4C09-9708-164B671651D7}"/>
    <cellStyle name="60 % - Akzent4" xfId="7425" hidden="1" xr:uid="{FB23185A-338A-404B-841A-32CF0CCA937F}"/>
    <cellStyle name="60 % - Akzent4" xfId="7452" hidden="1" xr:uid="{219F135E-4728-4452-B54E-07BCFC9A43EC}"/>
    <cellStyle name="60 % - Akzent4" xfId="7503" hidden="1" xr:uid="{2E4BE17E-2C98-40D9-B230-5130157541A7}"/>
    <cellStyle name="60 % - Akzent4" xfId="7512" hidden="1" xr:uid="{CD3D57E3-D87B-4A60-A6DA-6EFB834953A9}"/>
    <cellStyle name="60 % - Akzent4" xfId="7534" hidden="1" xr:uid="{161FF079-0282-491F-8C12-12AED80C7FF6}"/>
    <cellStyle name="60 % - Akzent4" xfId="7559" hidden="1" xr:uid="{43ED2DFE-A163-4B4C-BFC5-69A3453D2C44}"/>
    <cellStyle name="60 % - Akzent4" xfId="7577" hidden="1" xr:uid="{ADB32B21-4BBA-4AF6-948F-A76B5A9C6348}"/>
    <cellStyle name="60 % - Akzent4" xfId="7587" hidden="1" xr:uid="{3041CDDC-A819-4EAC-889C-F14EAD3C60D1}"/>
    <cellStyle name="60 % - Akzent4" xfId="7610" hidden="1" xr:uid="{D146E7EC-FAA3-4775-A59C-CD0B1968E442}"/>
    <cellStyle name="60 % - Akzent4" xfId="7650" hidden="1" xr:uid="{1EAE3D27-9ABD-4FC4-B8C7-A64E206CC5AB}"/>
    <cellStyle name="60 % - Akzent4" xfId="7671" hidden="1" xr:uid="{BE5202DB-797E-4F40-8ED5-35FAA571F8DF}"/>
    <cellStyle name="60 % - Akzent4" xfId="7698" hidden="1" xr:uid="{EF54D145-5CAF-4999-9E13-95E10C566A01}"/>
    <cellStyle name="60 % - Akzent4" xfId="7735" hidden="1" xr:uid="{8DA5128C-3F48-4FD8-AB5D-C9ADE9DF3AC4}"/>
    <cellStyle name="60 % - Akzent4" xfId="7744" hidden="1" xr:uid="{269DA47F-CFB8-4297-AE42-20089ECA178E}"/>
    <cellStyle name="60 % - Akzent4" xfId="7359" hidden="1" xr:uid="{6D8C0A7B-9DDA-4EC7-BCA6-D324FA7BFB8F}"/>
    <cellStyle name="60 % - Akzent4" xfId="7145" hidden="1" xr:uid="{FA9DED48-DEEF-4410-A396-59BA8DD85EBE}"/>
    <cellStyle name="60 % - Akzent4" xfId="7326" hidden="1" xr:uid="{4539BB23-68A1-4AC7-9B66-DD30B1DCACD8}"/>
    <cellStyle name="60 % - Akzent4" xfId="6335" hidden="1" xr:uid="{44CE33B8-D995-4FFF-A53C-B3D19678BBC1}"/>
    <cellStyle name="60 % - Akzent4" xfId="7130" hidden="1" xr:uid="{6DA52A4D-FBB1-4485-B697-38CDED2A6C7C}"/>
    <cellStyle name="60 % - Akzent4" xfId="7774" hidden="1" xr:uid="{021BBD89-67E2-4990-BBCC-72B0C6C49327}"/>
    <cellStyle name="60 % - Akzent4" xfId="7795" hidden="1" xr:uid="{BF2219CB-1750-4AC1-A840-5A00EFBC73FB}"/>
    <cellStyle name="60 % - Akzent4" xfId="7822" hidden="1" xr:uid="{6091295B-B00C-4CD2-B1AA-61E208C9A886}"/>
    <cellStyle name="60 % - Akzent4" xfId="7859" hidden="1" xr:uid="{34657326-53CD-403B-9DF2-DD298C09BCF3}"/>
    <cellStyle name="60 % - Akzent4" xfId="7868" hidden="1" xr:uid="{8BCF81FE-0F8E-4458-B853-C95C0405F048}"/>
    <cellStyle name="60 % - Akzent4" xfId="7888" hidden="1" xr:uid="{A808CB15-7A32-4580-B58F-097A3365727F}"/>
    <cellStyle name="60 % - Akzent4" xfId="7913" hidden="1" xr:uid="{2447FFC4-9AA8-42B1-8AD7-F6465BA2461C}"/>
    <cellStyle name="60 % - Akzent4" xfId="7931" hidden="1" xr:uid="{FFF9CFF3-A309-49AC-8235-5F8B125C9722}"/>
    <cellStyle name="60 % - Akzent4" xfId="7941" hidden="1" xr:uid="{789C54C0-5E46-4ECA-A974-C34E9518CB23}"/>
    <cellStyle name="60 % - Akzent4" xfId="7964" hidden="1" xr:uid="{C413D668-F21A-4D7D-B306-E747D4ED61C2}"/>
    <cellStyle name="60 % - Akzent4" xfId="8004" hidden="1" xr:uid="{6C6CAEF1-40D0-4023-BEFD-B4768D7CB0F7}"/>
    <cellStyle name="60 % - Akzent4" xfId="8025" hidden="1" xr:uid="{1F8821C3-436F-4F5D-A98B-D3DEF37B41FE}"/>
    <cellStyle name="60 % - Akzent4" xfId="8052" hidden="1" xr:uid="{6AE8158E-DA02-46AF-A3A5-396E2AD499F3}"/>
    <cellStyle name="60 % - Akzent4" xfId="8089" hidden="1" xr:uid="{4DEE15E1-E602-4781-97FB-2CDA7676DBFC}"/>
    <cellStyle name="60 % - Akzent4" xfId="8098" hidden="1" xr:uid="{70EF23BE-2C60-49F5-BA43-18150B9499B4}"/>
    <cellStyle name="60 % - Akzent4" xfId="8139" hidden="1" xr:uid="{16E3F872-D29D-4C90-8303-C2265556E9AE}"/>
    <cellStyle name="60 % - Akzent4" xfId="8715" hidden="1" xr:uid="{4AD47590-8348-4F84-82B7-21B29B249816}"/>
    <cellStyle name="60 % - Akzent4" xfId="8810" hidden="1" xr:uid="{429821E8-E51B-4126-BAAD-C4C499C95BBD}"/>
    <cellStyle name="60 % - Akzent4" xfId="8929" hidden="1" xr:uid="{0A4E7D72-50A1-4851-91B8-C79DC102EB88}"/>
    <cellStyle name="60 % - Akzent4" xfId="9047" hidden="1" xr:uid="{A93F4E8B-AF2F-4ACF-AF4A-E3559E63BFA6}"/>
    <cellStyle name="60 % - Akzent4" xfId="10104" hidden="1" xr:uid="{0AAB4EE4-3DFE-4B9F-BA6F-2987ED76AC8C}"/>
    <cellStyle name="60 % - Akzent4" xfId="10125" hidden="1" xr:uid="{B65545E3-CB40-4A1B-94BB-421FC8F303D0}"/>
    <cellStyle name="60 % - Akzent4" xfId="10152" hidden="1" xr:uid="{9F9460F8-FD80-41F7-938F-86A2FB7102CE}"/>
    <cellStyle name="60 % - Akzent4" xfId="10203" hidden="1" xr:uid="{04DC2F16-3BD9-4B16-A44D-7E9CAE60843A}"/>
    <cellStyle name="60 % - Akzent4" xfId="10212" hidden="1" xr:uid="{A8FC02D3-F55C-439E-A058-40BCB46209C2}"/>
    <cellStyle name="60 % - Akzent4" xfId="9388" hidden="1" xr:uid="{FC4FB4FB-6312-40BE-9B51-524B4E938AFE}"/>
    <cellStyle name="60 % - Akzent4" xfId="9785" hidden="1" xr:uid="{CA76B969-5DC9-4A2F-B5BA-85917E39473C}"/>
    <cellStyle name="60 % - Akzent4" xfId="9262" hidden="1" xr:uid="{7B538804-F502-4058-BA32-CCBCA88E6FAE}"/>
    <cellStyle name="60 % - Akzent4" xfId="9237" hidden="1" xr:uid="{13556129-4A6A-4FEA-8CF5-A603C6D9C760}"/>
    <cellStyle name="60 % - Akzent4" xfId="8436" hidden="1" xr:uid="{EA2264EB-CE63-4930-8654-54915C9F5EF4}"/>
    <cellStyle name="60 % - Akzent4" xfId="10312" hidden="1" xr:uid="{8C735EF3-9113-40CB-AF5F-DFCB71B5A5B3}"/>
    <cellStyle name="60 % - Akzent4" xfId="10333" hidden="1" xr:uid="{9C21BD2D-F5AF-4BDF-B760-C628D70D7461}"/>
    <cellStyle name="60 % - Akzent4" xfId="10360" hidden="1" xr:uid="{D506EA41-906C-43DF-A8B3-9ABE4CA8C57E}"/>
    <cellStyle name="60 % - Akzent4" xfId="10411" hidden="1" xr:uid="{ABF97970-4979-4EB4-821A-53AC2C4A6386}"/>
    <cellStyle name="60 % - Akzent4" xfId="10420" hidden="1" xr:uid="{FEF08D42-B4BE-43A6-909E-8E24BC19CA38}"/>
    <cellStyle name="60 % - Akzent4" xfId="10282" hidden="1" xr:uid="{D5162195-2E3D-4928-BA5E-3392DA028ED1}"/>
    <cellStyle name="60 % - Akzent4" xfId="10255" hidden="1" xr:uid="{E8ECD0C0-4AB7-4D53-9D23-21851A6EF9A6}"/>
    <cellStyle name="60 % - Akzent4" xfId="8194" hidden="1" xr:uid="{E147BE7B-0AD8-47BB-9002-471805A41533}"/>
    <cellStyle name="60 % - Akzent4" xfId="10237" hidden="1" xr:uid="{039FA211-0244-4758-99ED-82D0F7D7CD90}"/>
    <cellStyle name="60 % - Akzent4" xfId="10044" hidden="1" xr:uid="{C5062B21-125F-42F5-B123-C0B4ADB7BD9E}"/>
    <cellStyle name="60 % - Akzent4" xfId="10441" hidden="1" xr:uid="{D71664F0-4F1F-4FBB-85BE-1A9D5A1DE7D8}"/>
    <cellStyle name="60 % - Akzent4" xfId="10462" hidden="1" xr:uid="{6C7B70A0-880F-40BE-A6DE-B8BBE2BD1B26}"/>
    <cellStyle name="60 % - Akzent4" xfId="10489" hidden="1" xr:uid="{BF986ADB-E9C5-4090-B46F-2E4C9935B662}"/>
    <cellStyle name="60 % - Akzent4" xfId="10526" hidden="1" xr:uid="{DB5B63D7-A491-4017-9F6B-D49F132F5533}"/>
    <cellStyle name="60 % - Akzent4" xfId="10535" hidden="1" xr:uid="{89D8E7B7-79FD-4DFC-93C3-124D4411183B}"/>
    <cellStyle name="60 % - Akzent4" xfId="10556" hidden="1" xr:uid="{58776401-4942-4951-BD03-C9011118D982}"/>
    <cellStyle name="60 % - Akzent4" xfId="10672" hidden="1" xr:uid="{6E734952-E57C-4DBE-9E4E-497677F276E2}"/>
    <cellStyle name="60 % - Akzent4" xfId="10702" hidden="1" xr:uid="{48ABF6C3-155D-48D7-8C56-8A70ACEE2FA0}"/>
    <cellStyle name="60 % - Akzent4" xfId="10731" hidden="1" xr:uid="{BED811B6-5825-4C23-BB4E-8A8375587734}"/>
    <cellStyle name="60 % - Akzent4" xfId="10772" hidden="1" xr:uid="{0B0CD5CD-091D-4159-858F-78ACCCCEDEA2}"/>
    <cellStyle name="60 % - Akzent4" xfId="10964" hidden="1" xr:uid="{8215E717-4BAB-41E5-A002-A55BAB8F4029}"/>
    <cellStyle name="60 % - Akzent4" xfId="10985" hidden="1" xr:uid="{95685E99-B7F4-4C86-91AA-75A66AD3597D}"/>
    <cellStyle name="60 % - Akzent4" xfId="11012" hidden="1" xr:uid="{30253565-D7EC-4BEF-A95A-375DC6231D20}"/>
    <cellStyle name="60 % - Akzent4" xfId="11049" hidden="1" xr:uid="{C8033219-0050-46E5-BD80-95E5FDE025D5}"/>
    <cellStyle name="60 % - Akzent4" xfId="11058" hidden="1" xr:uid="{01A9DFCE-8B2F-40CA-96D6-EB145AE3772E}"/>
    <cellStyle name="60 % - Akzent4" xfId="11124" hidden="1" xr:uid="{22E926C6-C599-4BFD-AFE8-EF6BFD4254C1}"/>
    <cellStyle name="60 % - Akzent4" xfId="11498" hidden="1" xr:uid="{6B31AA66-3FBE-47A7-B43B-20093DAF3A6E}"/>
    <cellStyle name="60 % - Akzent4" xfId="11546" hidden="1" xr:uid="{6CF4D7EF-EE22-434E-A636-3EA8EE9939A7}"/>
    <cellStyle name="60 % - Akzent4" xfId="11607" hidden="1" xr:uid="{EEA971F8-2893-4051-A34C-12DF02AD397B}"/>
    <cellStyle name="60 % - Akzent4" xfId="11671" hidden="1" xr:uid="{83220E70-DB73-4253-8956-AB89DF0ADEC0}"/>
    <cellStyle name="60 % - Akzent4" xfId="12587" hidden="1" xr:uid="{B962F3D0-50B8-4D0A-81AE-563D5B1C0C5C}"/>
    <cellStyle name="60 % - Akzent4" xfId="12608" hidden="1" xr:uid="{06F8AFD1-A600-4581-92D2-824EAEBD9A3E}"/>
    <cellStyle name="60 % - Akzent4" xfId="12635" hidden="1" xr:uid="{6EC5ACBB-6D92-440C-900B-621F12288FB0}"/>
    <cellStyle name="60 % - Akzent4" xfId="12676" hidden="1" xr:uid="{3201B0C2-63E9-4D7F-922C-123FCE4609BA}"/>
    <cellStyle name="60 % - Akzent4" xfId="12685" hidden="1" xr:uid="{96C79112-AFA5-4158-B368-2AB78D20BF89}"/>
    <cellStyle name="60 % - Akzent4" xfId="11340" hidden="1" xr:uid="{876454E0-0830-4800-8D76-66143931C240}"/>
    <cellStyle name="60 % - Akzent4" xfId="12412" hidden="1" xr:uid="{A274B209-2FED-4CE6-97A0-3338789C0C77}"/>
    <cellStyle name="60 % - Akzent4" xfId="12375" hidden="1" xr:uid="{C1B859D9-DEA1-4AAB-AC94-A909C27A1028}"/>
    <cellStyle name="60 % - Akzent4" xfId="12322" hidden="1" xr:uid="{FD9C752D-8A26-4E4A-9118-345EFCDB33D8}"/>
    <cellStyle name="60 % - Akzent4" xfId="12270" hidden="1" xr:uid="{D9F103BF-D28F-4437-937A-B8BB2EFEA503}"/>
    <cellStyle name="60 % - Akzent4" xfId="12789" hidden="1" xr:uid="{7BE8C21D-942C-4489-A833-576E03F990C6}"/>
    <cellStyle name="60 % - Akzent4" xfId="12810" hidden="1" xr:uid="{08B6F4D7-5D77-4513-BB8F-F2F9A76A6895}"/>
    <cellStyle name="60 % - Akzent4" xfId="12837" hidden="1" xr:uid="{45A4C35E-D65C-4918-9C63-B07B395C7818}"/>
    <cellStyle name="60 % - Akzent4" xfId="12881" hidden="1" xr:uid="{C844D86B-5C8C-453C-98CA-DEF099CA67B8}"/>
    <cellStyle name="60 % - Akzent4" xfId="12890" hidden="1" xr:uid="{CC2BC061-80FD-45CE-BC1F-DB5E979C3C2C}"/>
    <cellStyle name="60 % - Akzent4" xfId="12397" hidden="1" xr:uid="{8B837C0E-2299-4BE1-88A6-A28745E0F3F7}"/>
    <cellStyle name="60 % - Akzent4" xfId="11989" hidden="1" xr:uid="{773B0626-49F4-4822-AD9A-BBE4DA8DFD67}"/>
    <cellStyle name="60 % - Akzent4" xfId="11405" hidden="1" xr:uid="{CFFE91CC-0464-4929-89FB-CEE94A8E8289}"/>
    <cellStyle name="60 % - Akzent4" xfId="12191" hidden="1" xr:uid="{96C99340-2467-4D3F-9DAB-F7B81313B183}"/>
    <cellStyle name="60 % - Akzent4" xfId="11142" hidden="1" xr:uid="{4B492677-7CF1-4D88-B968-DBDBDDF8147C}"/>
    <cellStyle name="60 % - Akzent4" xfId="12967" hidden="1" xr:uid="{7702A0DD-1E04-408A-98CE-E36F6A94A7B0}"/>
    <cellStyle name="60 % - Akzent4" xfId="12988" hidden="1" xr:uid="{54AD8E00-D56A-48FE-B895-6B5154BE8B1E}"/>
    <cellStyle name="60 % - Akzent4" xfId="13015" hidden="1" xr:uid="{2A6F64EB-8B1A-4BA5-8D61-F9775CBA2DD7}"/>
    <cellStyle name="60 % - Akzent4" xfId="13056" hidden="1" xr:uid="{8AF21BEA-8D8E-4CCA-B93E-29E594B0DE3E}"/>
    <cellStyle name="60 % - Akzent4" xfId="13065" hidden="1" xr:uid="{F3A139C4-F190-4F56-9AD1-CC890D0286ED}"/>
    <cellStyle name="60 % - Akzent4" xfId="11636" hidden="1" xr:uid="{8F6ADC19-BD1B-43C9-839D-B70521616AD0}"/>
    <cellStyle name="60 % - Akzent4" xfId="11610" hidden="1" xr:uid="{3163BADF-84C2-4B62-8169-4FAD45761D6E}"/>
    <cellStyle name="60 % - Akzent4" xfId="11163" hidden="1" xr:uid="{FB8B2CE4-2B7D-4E06-89E2-295EC37B5D18}"/>
    <cellStyle name="60 % - Akzent4" xfId="11347" hidden="1" xr:uid="{78E81D98-1BFF-41F1-95AD-B5AAFD497879}"/>
    <cellStyle name="60 % - Akzent4" xfId="11273" hidden="1" xr:uid="{7968B256-078C-4ACB-9E10-19D0D4AA07E2}"/>
    <cellStyle name="60 % - Akzent4" xfId="13101" hidden="1" xr:uid="{F7A498BF-BEE0-49A0-B103-7325DE9D14A3}"/>
    <cellStyle name="60 % - Akzent4" xfId="13122" hidden="1" xr:uid="{4D33423E-DCAF-4255-9A1E-54A868FA5982}"/>
    <cellStyle name="60 % - Akzent4" xfId="13149" hidden="1" xr:uid="{6BCB5D6D-4D5F-417B-8028-9E2C26AB3DB9}"/>
    <cellStyle name="60 % - Akzent4" xfId="13189" hidden="1" xr:uid="{F071D551-B64C-4537-A61F-DC1AFC79A217}"/>
    <cellStyle name="60 % - Akzent4" xfId="13198" hidden="1" xr:uid="{36064407-585B-4760-B9EF-1E6184C17649}"/>
    <cellStyle name="60 % - Akzent4" xfId="11236" hidden="1" xr:uid="{489115B8-8C2D-4665-92F8-348125B5E5A8}"/>
    <cellStyle name="60 % - Akzent4" xfId="11322" hidden="1" xr:uid="{50B37F8C-A510-40F1-927F-EC900F614C00}"/>
    <cellStyle name="60 % - Akzent4" xfId="11188" hidden="1" xr:uid="{1A824FE1-EB45-4DC6-8B61-270E65B9DD77}"/>
    <cellStyle name="60 % - Akzent4" xfId="12265" hidden="1" xr:uid="{EADFB779-F809-4B0E-85D4-B0E2CD5C82C1}"/>
    <cellStyle name="60 % - Akzent4" xfId="11744" hidden="1" xr:uid="{798F7D11-E390-4228-B465-AA97B3CB0405}"/>
    <cellStyle name="60 % - Akzent4" xfId="13226" hidden="1" xr:uid="{E56C41EF-8165-4D2B-ACA7-B123BC694D2A}"/>
    <cellStyle name="60 % - Akzent4" xfId="13247" hidden="1" xr:uid="{7D89A6C7-3D14-4E07-AD3B-CC2A968C3879}"/>
    <cellStyle name="60 % - Akzent4" xfId="13274" hidden="1" xr:uid="{8A4C25FC-F91D-4A7A-AE8E-928D03FC1856}"/>
    <cellStyle name="60 % - Akzent4" xfId="13315" hidden="1" xr:uid="{EC5A2E8F-0C2C-4315-8CE8-B0EA077BF755}"/>
    <cellStyle name="60 % - Akzent4" xfId="13324" hidden="1" xr:uid="{16A26FD7-D422-4FC1-A1D9-6CD6818D9B79}"/>
    <cellStyle name="60 % - Akzent4" xfId="12502" hidden="1" xr:uid="{92820FDB-08E1-4A30-B1ED-1299B847D36A}"/>
    <cellStyle name="60 % - Akzent4" xfId="12298" hidden="1" xr:uid="{A003FE85-AADD-431A-8229-E4BCC56BF328}"/>
    <cellStyle name="60 % - Akzent4" xfId="11674" hidden="1" xr:uid="{A20DFA4B-ED46-4F8B-90DC-23B8B341575E}"/>
    <cellStyle name="60 % - Akzent4" xfId="11748" hidden="1" xr:uid="{3864D203-02E5-4C2A-BC19-84FEB3C42E23}"/>
    <cellStyle name="60 % - Akzent4" xfId="12218" hidden="1" xr:uid="{4F232617-4498-4BC2-A670-F7F4CD72C840}"/>
    <cellStyle name="60 % - Akzent4" xfId="13351" hidden="1" xr:uid="{384F3A16-4ECE-4288-AAED-2BB951797D94}"/>
    <cellStyle name="60 % - Akzent4" xfId="13372" hidden="1" xr:uid="{930F6A25-6839-4F13-8358-71E698A47A68}"/>
    <cellStyle name="60 % - Akzent4" xfId="13399" hidden="1" xr:uid="{FCBE51E8-E0EB-4F18-972B-F43DD455E3D4}"/>
    <cellStyle name="60 % - Akzent4" xfId="13450" hidden="1" xr:uid="{3CF4E9B5-8763-4210-9CEC-C27AEAC69817}"/>
    <cellStyle name="60 % - Akzent4" xfId="13459" hidden="1" xr:uid="{7891A91B-8536-4564-AC31-3E82D7131564}"/>
    <cellStyle name="60 % - Akzent4" xfId="13564" hidden="1" xr:uid="{3E281DA5-D897-42D2-9467-60836FF7EBC5}"/>
    <cellStyle name="60 % - Akzent4" xfId="13784" hidden="1" xr:uid="{342C9907-27C2-4FCE-A550-4D082D81AB93}"/>
    <cellStyle name="60 % - Akzent4" xfId="13805" hidden="1" xr:uid="{89E582E5-F717-48B2-BD0F-D92892FB3E97}"/>
    <cellStyle name="60 % - Akzent4" xfId="13824" hidden="1" xr:uid="{E4827F19-BDD9-424B-8A43-67E77E4DB182}"/>
    <cellStyle name="60 % - Akzent4" xfId="13854" hidden="1" xr:uid="{F6805326-6651-438D-AFC7-0DE22DD6F8D4}"/>
    <cellStyle name="60 % - Akzent4" xfId="14809" hidden="1" xr:uid="{39878E49-609C-4E43-B6DE-3D31C128BA89}"/>
    <cellStyle name="60 % - Akzent4" xfId="14830" hidden="1" xr:uid="{094193DD-A166-4988-B075-EAAA065BB12C}"/>
    <cellStyle name="60 % - Akzent4" xfId="14857" hidden="1" xr:uid="{8D5E6C53-4E0C-4563-AB44-0D26C4DAA84B}"/>
    <cellStyle name="60 % - Akzent4" xfId="14895" hidden="1" xr:uid="{A208146F-D7DD-4C47-8491-9DBBE2B6CA40}"/>
    <cellStyle name="60 % - Akzent4" xfId="14904" hidden="1" xr:uid="{B0602FC8-CFB0-4EBA-96B3-09DD69CDF114}"/>
    <cellStyle name="60 % - Akzent4" xfId="14926" hidden="1" xr:uid="{C6EDB62F-11E6-40F9-B7E0-43FE69B7A226}"/>
    <cellStyle name="60 % - Akzent4" xfId="14951" hidden="1" xr:uid="{853F831B-2434-4F25-8EFD-DAFD8C9598BC}"/>
    <cellStyle name="60 % - Akzent4" xfId="14969" hidden="1" xr:uid="{DE7A1EDD-1CAF-405B-BC96-BCDEECE53CCC}"/>
    <cellStyle name="60 % - Akzent4" xfId="14979" hidden="1" xr:uid="{E5F86CA9-00DA-4FFD-9259-D54F4D3128C7}"/>
    <cellStyle name="60 % - Akzent4" xfId="15002" hidden="1" xr:uid="{DF1EF535-6113-43C9-B3FF-00ACCF3164B8}"/>
    <cellStyle name="60 % - Akzent4" xfId="15042" hidden="1" xr:uid="{542FDEF3-FA61-4853-A89F-BA5FC6C4FC5D}"/>
    <cellStyle name="60 % - Akzent4" xfId="15063" hidden="1" xr:uid="{B9593E90-0156-4BBF-AAE8-DB388C131B93}"/>
    <cellStyle name="60 % - Akzent4" xfId="15090" hidden="1" xr:uid="{3885EBF5-1AAA-4089-A473-8A450C4E6641}"/>
    <cellStyle name="60 % - Akzent4" xfId="15127" hidden="1" xr:uid="{B032EDE9-E938-47B8-B635-0AFDEAC84FE5}"/>
    <cellStyle name="60 % - Akzent4" xfId="15136" hidden="1" xr:uid="{0A231221-76B6-4B5C-A86A-450FF61889A2}"/>
    <cellStyle name="60 % - Akzent4" xfId="15201" hidden="1" xr:uid="{99CDC890-5143-42F5-8A1D-F58ED8558DEC}"/>
    <cellStyle name="60 % - Akzent4" xfId="15774" hidden="1" xr:uid="{08AF1AA4-DCC0-4151-AE94-E0FE45385981}"/>
    <cellStyle name="60 % - Akzent4" xfId="15830" hidden="1" xr:uid="{4FDAAB74-4820-49B1-B12A-B665AB074AC6}"/>
    <cellStyle name="60 % - Akzent4" xfId="15896" hidden="1" xr:uid="{1480A9D9-10AA-4418-9DDF-11422F87119A}"/>
    <cellStyle name="60 % - Akzent4" xfId="15968" hidden="1" xr:uid="{49F38F70-513C-4BEB-9317-FAD5E677182B}"/>
    <cellStyle name="60 % - Akzent4" xfId="17290" hidden="1" xr:uid="{0C13FE66-B5AE-408E-8E90-7F530DE587B5}"/>
    <cellStyle name="60 % - Akzent4" xfId="17311" hidden="1" xr:uid="{2D36BEBD-7AF1-4597-9EA3-5358D4E21DF0}"/>
    <cellStyle name="60 % - Akzent4" xfId="17338" hidden="1" xr:uid="{E662EE7E-C26E-4715-ACAC-48CCE4353763}"/>
    <cellStyle name="60 % - Akzent4" xfId="17379" hidden="1" xr:uid="{602E5E6B-4097-4B3C-BE5D-B35F386FA932}"/>
    <cellStyle name="60 % - Akzent4" xfId="17388" hidden="1" xr:uid="{E019AB16-33E3-4ACA-AA30-DC12CE86EE85}"/>
    <cellStyle name="60 % - Akzent4" xfId="15279" hidden="1" xr:uid="{C44F4C5A-EFF0-449E-A4A9-D851E00ADCFC}"/>
    <cellStyle name="60 % - Akzent4" xfId="17019" hidden="1" xr:uid="{A1674C1B-E5C2-4E96-B3D5-E008E6FAB752}"/>
    <cellStyle name="60 % - Akzent4" xfId="16968" hidden="1" xr:uid="{91D12FB0-C4BA-4A56-94EB-A282C60F859F}"/>
    <cellStyle name="60 % - Akzent4" xfId="16873" hidden="1" xr:uid="{2ED51902-C033-4564-AF15-5479B3E40FCC}"/>
    <cellStyle name="60 % - Akzent4" xfId="16786" hidden="1" xr:uid="{3C222D57-07D0-4F43-8247-5C2B072CB6F4}"/>
    <cellStyle name="60 % - Akzent4" xfId="17446" hidden="1" xr:uid="{54594C25-3FEE-4884-A3EF-E01FDE57A61F}"/>
    <cellStyle name="60 % - Akzent4" xfId="17467" hidden="1" xr:uid="{670200C9-B378-4E98-8BBD-560A28CDBF7D}"/>
    <cellStyle name="60 % - Akzent4" xfId="17494" hidden="1" xr:uid="{8F3BB850-E372-4146-88D0-9B3BA3C3D7F8}"/>
    <cellStyle name="60 % - Akzent4" xfId="17545" hidden="1" xr:uid="{70A825DF-D087-41BE-8DAB-AE8C956578F0}"/>
    <cellStyle name="60 % - Akzent4" xfId="17554" hidden="1" xr:uid="{8D9BDAC7-1C69-47D6-90BC-A09F5963BE2D}"/>
    <cellStyle name="60 % - Akzent4" xfId="17422" hidden="1" xr:uid="{82E1258A-1CE3-4C07-AD08-BCD4D0128CEC}"/>
    <cellStyle name="60 % - Akzent4" xfId="16504" hidden="1" xr:uid="{471E8970-FB8E-4A2D-A652-BDB5C21EF0E1}"/>
    <cellStyle name="60 % - Akzent4" xfId="15251" hidden="1" xr:uid="{86069FFE-CE24-426A-8912-13C1AFC1C26D}"/>
    <cellStyle name="60 % - Akzent4" xfId="16692" hidden="1" xr:uid="{CBBD5428-9FD4-48F7-BF93-7A20435703EB}"/>
    <cellStyle name="60 % - Akzent4" xfId="15621" hidden="1" xr:uid="{17A9F10E-E5B9-4462-8983-9B688DE3AD5A}"/>
    <cellStyle name="60 % - Akzent4" xfId="17590" hidden="1" xr:uid="{D6BB88C0-9C2A-43AA-8B5B-D9C33D688A9C}"/>
    <cellStyle name="60 % - Akzent4" xfId="17611" hidden="1" xr:uid="{F957A13A-18CF-4187-B06C-4EA3930D888A}"/>
    <cellStyle name="60 % - Akzent4" xfId="17638" hidden="1" xr:uid="{5F5587F2-2AA8-4937-8D79-D45BE4378049}"/>
    <cellStyle name="60 % - Akzent4" xfId="17689" hidden="1" xr:uid="{9AA754B1-5E3A-4CD4-A57A-6DAD0443582D}"/>
    <cellStyle name="60 % - Akzent4" xfId="17698" hidden="1" xr:uid="{7FD9B4A3-1E33-4E80-9122-2EF7768B7817}"/>
    <cellStyle name="60 % - Akzent4" xfId="14783" hidden="1" xr:uid="{3C8077DB-B968-416C-B971-8B2C90C0B350}"/>
    <cellStyle name="60 % - Akzent4" xfId="14578" hidden="1" xr:uid="{4EA72D97-AB17-4067-8E97-6E88BC980C85}"/>
    <cellStyle name="60 % - Akzent4" xfId="14505" hidden="1" xr:uid="{FA72CD42-2135-4B5F-AC2C-73C0832EB379}"/>
    <cellStyle name="60 % - Akzent4" xfId="14419" hidden="1" xr:uid="{0B4E8A65-A809-4FA8-A909-F564F9632CD5}"/>
    <cellStyle name="60 % - Akzent4" xfId="14333" hidden="1" xr:uid="{7D3482B2-A2A6-48C6-AAE7-A173F7573E66}"/>
    <cellStyle name="60 % - Akzent4" xfId="17730" hidden="1" xr:uid="{5F7B112F-5FE3-4EE4-AE21-3B7F17B27538}"/>
    <cellStyle name="60 % - Akzent4" xfId="17751" hidden="1" xr:uid="{5F0969B2-DA5F-49E1-A1F7-23BCE81828B1}"/>
    <cellStyle name="60 % - Akzent4" xfId="17778" hidden="1" xr:uid="{12D5978A-0268-4AB8-AAAC-64825195C962}"/>
    <cellStyle name="60 % - Akzent4" xfId="17829" hidden="1" xr:uid="{21196FCD-4844-411D-938C-01462BC666F9}"/>
    <cellStyle name="60 % - Akzent4" xfId="17838" hidden="1" xr:uid="{70DCC399-557C-4502-8171-9496B632F9E3}"/>
    <cellStyle name="60 % - Akzent4" xfId="17866" hidden="1" xr:uid="{BFCB3643-24DA-4743-BC9E-78179C2D5250}"/>
    <cellStyle name="60 % - Akzent4" xfId="18385" hidden="1" xr:uid="{2D52C578-E26C-44C3-BC8E-8EAEDA6B297D}"/>
    <cellStyle name="60 % - Akzent4" xfId="18480" hidden="1" xr:uid="{EEAE177C-6356-4CC1-96E7-5C691B3DF670}"/>
    <cellStyle name="60 % - Akzent4" xfId="18599" hidden="1" xr:uid="{20C055AC-9BDB-4932-85DC-2015D04DD345}"/>
    <cellStyle name="60 % - Akzent4" xfId="18717" hidden="1" xr:uid="{6CF4F6FF-A04B-4393-B31A-23530108B4DF}"/>
    <cellStyle name="60 % - Akzent4" xfId="18990" hidden="1" xr:uid="{3F8A8083-54B8-41FE-BF24-A5B8498B30D4}"/>
    <cellStyle name="60 % - Akzent4" xfId="19011" hidden="1" xr:uid="{A84E6B52-B7F7-41F2-8B4C-4FDFB0E61310}"/>
    <cellStyle name="60 % - Akzent4" xfId="19038" hidden="1" xr:uid="{A544D841-AB23-4B30-8C5F-C783DBAFBE7F}"/>
    <cellStyle name="60 % - Akzent4" xfId="19089" hidden="1" xr:uid="{9034C17D-4B85-4781-82B5-C9DDF1C0733F}"/>
    <cellStyle name="60 % - Akzent4" xfId="19098" hidden="1" xr:uid="{1019E2AC-B93D-44B2-A523-5AAF052168CE}"/>
    <cellStyle name="60 % - Akzent4 2" xfId="563" xr:uid="{4C23515A-6CF4-49AB-9329-EBD4C318AC98}"/>
    <cellStyle name="60 % - Akzent4 3" xfId="432" xr:uid="{FA3B81AA-0D2F-4AE1-AB7B-26AF53B3BCCA}"/>
    <cellStyle name="60 % - Akzent5" xfId="239" hidden="1" xr:uid="{8E08689A-D2A2-48D7-89E9-D28E69039BD5}"/>
    <cellStyle name="60 % - Akzent5" xfId="1136" hidden="1" xr:uid="{5BC2FE5B-B1C2-4949-AAEF-80ADFEA299D8}"/>
    <cellStyle name="60 % - Akzent5" xfId="1489" hidden="1" xr:uid="{8FA8868E-F917-4B19-B3AD-381433553A7B}"/>
    <cellStyle name="60 % - Akzent5" xfId="1244" hidden="1" xr:uid="{932E4E3C-D986-44B1-8AEC-88B355AFE681}"/>
    <cellStyle name="60 % - Akzent5" xfId="1127" hidden="1" xr:uid="{9D6C64D2-B90C-4103-8910-E147B60F5BB5}"/>
    <cellStyle name="60 % - Akzent5" xfId="3361" hidden="1" xr:uid="{4840E24B-79DB-49E7-A7B2-F41A1D4636A5}"/>
    <cellStyle name="60 % - Akzent5" xfId="3341" hidden="1" xr:uid="{5B2441CD-39C9-4949-9CEF-DD12CE5E9E1E}"/>
    <cellStyle name="60 % - Akzent5" xfId="3409" hidden="1" xr:uid="{2169A8A8-BDCA-40B9-AA97-651A10114281}"/>
    <cellStyle name="60 % - Akzent5" xfId="3460" hidden="1" xr:uid="{9B209F0D-8E0B-4E25-B6C2-D04E5DC7C28B}"/>
    <cellStyle name="60 % - Akzent5" xfId="3434" hidden="1" xr:uid="{01DE367D-2093-4AB7-960C-B4FBB1B903FB}"/>
    <cellStyle name="60 % - Akzent5" xfId="3491" hidden="1" xr:uid="{7E264278-8351-4665-894C-7C1720785BEA}"/>
    <cellStyle name="60 % - Akzent5" xfId="3516" hidden="1" xr:uid="{D63FCAFE-5C84-48AB-85FC-94EB0A76CAB4}"/>
    <cellStyle name="60 % - Akzent5" xfId="3566" hidden="1" xr:uid="{BDDE7D51-07D7-4403-B6F3-F1E449E59A8F}"/>
    <cellStyle name="60 % - Akzent5" xfId="3533" hidden="1" xr:uid="{2ED96AA7-F67F-441B-A21A-D4E23FE8FC81}"/>
    <cellStyle name="60 % - Akzent5" xfId="3507" hidden="1" xr:uid="{2400931B-AB0C-47F5-9E72-3C17BE024D3F}"/>
    <cellStyle name="60 % - Akzent5" xfId="3607" hidden="1" xr:uid="{5E89A1EF-EB4C-4CE4-9C30-00317B1AAFF8}"/>
    <cellStyle name="60 % - Akzent5" xfId="3587" hidden="1" xr:uid="{37FBA0FE-864B-4A4B-81A8-84F162DE2775}"/>
    <cellStyle name="60 % - Akzent5" xfId="3655" hidden="1" xr:uid="{1A92A47B-3A76-414E-A227-2189559CD3D6}"/>
    <cellStyle name="60 % - Akzent5" xfId="3692" hidden="1" xr:uid="{17159E2D-7ADE-4277-B98E-D03B7EF9E23E}"/>
    <cellStyle name="60 % - Akzent5" xfId="3670" hidden="1" xr:uid="{B37D4577-2655-4FF7-A0AD-A7C3CA040132}"/>
    <cellStyle name="60 % - Akzent5" xfId="3772" hidden="1" xr:uid="{C814B2C5-75E3-4098-9DBC-5D459A3A2726}"/>
    <cellStyle name="60 % - Akzent5" xfId="4345" hidden="1" xr:uid="{877404B7-6BCB-49F2-9552-2D7C8E2C57D8}"/>
    <cellStyle name="60 % - Akzent5" xfId="4548" hidden="1" xr:uid="{EFD61B7E-F145-4FE7-B605-98D680CCA454}"/>
    <cellStyle name="60 % - Akzent5" xfId="4408" hidden="1" xr:uid="{393BD321-7236-440F-B592-884BDF17DC00}"/>
    <cellStyle name="60 % - Akzent5" xfId="4336" hidden="1" xr:uid="{B413EEEE-980D-4CEE-81F9-43B5056664E5}"/>
    <cellStyle name="60 % - Akzent5" xfId="5861" hidden="1" xr:uid="{97A8A53C-A680-448D-A54E-C4E4F1111E6A}"/>
    <cellStyle name="60 % - Akzent5" xfId="5841" hidden="1" xr:uid="{EBCD2778-366F-41F0-97FD-F06179D6B89B}"/>
    <cellStyle name="60 % - Akzent5" xfId="5909" hidden="1" xr:uid="{04B4293D-8BCF-4D8E-8E0E-6BC3D1420C29}"/>
    <cellStyle name="60 % - Akzent5" xfId="5950" hidden="1" xr:uid="{CAF0AEF2-EB83-445E-83B0-AA62DAD1A53C}"/>
    <cellStyle name="60 % - Akzent5" xfId="5927" hidden="1" xr:uid="{69AAC1C3-8E3C-4101-A096-F4A4FAEC9D07}"/>
    <cellStyle name="60 % - Akzent5" xfId="5830" hidden="1" xr:uid="{3D6A4225-9E7A-4F59-964D-5520AA72F3D8}"/>
    <cellStyle name="60 % - Akzent5" xfId="5584" hidden="1" xr:uid="{D04F6688-07AD-45F6-B6BB-A58975BBF502}"/>
    <cellStyle name="60 % - Akzent5" xfId="4738" hidden="1" xr:uid="{E000C5EC-82BA-4384-BE7A-04CD91BB858B}"/>
    <cellStyle name="60 % - Akzent5" xfId="5523" hidden="1" xr:uid="{D4F91F0B-383D-4C06-BC11-ABF532CCD625}"/>
    <cellStyle name="60 % - Akzent5" xfId="4828" hidden="1" xr:uid="{DCBA0707-684C-4318-8B23-AEB3B5D45A1B}"/>
    <cellStyle name="60 % - Akzent5" xfId="6017" hidden="1" xr:uid="{3E238FF8-E18B-4521-AFAA-AB3A4B240B32}"/>
    <cellStyle name="60 % - Akzent5" xfId="5997" hidden="1" xr:uid="{4D6284BA-9F89-4AD9-9EF7-C9BB87D30F75}"/>
    <cellStyle name="60 % - Akzent5" xfId="6065" hidden="1" xr:uid="{75BAA639-96DE-4268-BE55-3A7DAE9EE542}"/>
    <cellStyle name="60 % - Akzent5" xfId="6116" hidden="1" xr:uid="{819EA05C-1B31-4864-8A2B-902D556F5929}"/>
    <cellStyle name="60 % - Akzent5" xfId="6090" hidden="1" xr:uid="{ABF18453-391A-459B-A4E7-049A693F956B}"/>
    <cellStyle name="60 % - Akzent5" xfId="4314" hidden="1" xr:uid="{42566861-F795-420D-923F-1DC9148F5BC3}"/>
    <cellStyle name="60 % - Akzent5" xfId="5075" hidden="1" xr:uid="{A6CA8ED2-3B04-4646-A099-E93215E62FCF}"/>
    <cellStyle name="60 % - Akzent5" xfId="4375" hidden="1" xr:uid="{6A1731B4-0C3A-4DC8-A6B8-3CB24C682941}"/>
    <cellStyle name="60 % - Akzent5" xfId="4650" hidden="1" xr:uid="{F266C11F-76D7-4024-A215-2E85B68A4280}"/>
    <cellStyle name="60 % - Akzent5" xfId="5068" hidden="1" xr:uid="{92C1ACC0-EDA1-4B00-9CFA-0D2BE85808AD}"/>
    <cellStyle name="60 % - Akzent5" xfId="6161" hidden="1" xr:uid="{699ABEFA-19E9-4DCC-96EB-95D1565F9E30}"/>
    <cellStyle name="60 % - Akzent5" xfId="6141" hidden="1" xr:uid="{A7E7BC65-5DE7-4898-9837-94C70C573626}"/>
    <cellStyle name="60 % - Akzent5" xfId="6209" hidden="1" xr:uid="{405A9026-74FF-409A-91EA-03335C3CEB87}"/>
    <cellStyle name="60 % - Akzent5" xfId="6260" hidden="1" xr:uid="{A3B8FFA8-B495-4987-8577-1B867C4B40E0}"/>
    <cellStyle name="60 % - Akzent5" xfId="6234" hidden="1" xr:uid="{12220C75-6226-4613-ACEF-F1A8918552B0}"/>
    <cellStyle name="60 % - Akzent5" xfId="6361" hidden="1" xr:uid="{F3D195F6-892E-4103-B159-077478DF4C9E}"/>
    <cellStyle name="60 % - Akzent5" xfId="6748" hidden="1" xr:uid="{F79D13DF-9E28-4DE4-A1F6-1BAFB09937F2}"/>
    <cellStyle name="60 % - Akzent5" xfId="7026" hidden="1" xr:uid="{0B84AF1D-4FC6-4980-9205-0FCB5E9EEEA8}"/>
    <cellStyle name="60 % - Akzent5" xfId="6834" hidden="1" xr:uid="{59A93FA5-5053-45D2-AB13-B853AB5CDB0F}"/>
    <cellStyle name="60 % - Akzent5" xfId="6739" hidden="1" xr:uid="{BFF90652-A09D-4DC2-9A56-F46D60610711}"/>
    <cellStyle name="60 % - Akzent5" xfId="7407" hidden="1" xr:uid="{630426B1-1449-4DDD-898E-894C30195AAC}"/>
    <cellStyle name="60 % - Akzent5" xfId="7387" hidden="1" xr:uid="{A221A2A8-A881-4345-9EDD-B2A49B2FA906}"/>
    <cellStyle name="60 % - Akzent5" xfId="7455" hidden="1" xr:uid="{D6A554A9-7D51-407D-A7D3-7B5956B0B942}"/>
    <cellStyle name="60 % - Akzent5" xfId="7506" hidden="1" xr:uid="{5FDF9F27-52BD-4827-AB29-22CE9CC40B87}"/>
    <cellStyle name="60 % - Akzent5" xfId="7480" hidden="1" xr:uid="{A1343DEB-A7A7-4ADB-9DC8-B5CD04BBCC67}"/>
    <cellStyle name="60 % - Akzent5" xfId="7537" hidden="1" xr:uid="{C008A661-F135-4746-9B19-1442656F04E8}"/>
    <cellStyle name="60 % - Akzent5" xfId="7562" hidden="1" xr:uid="{7D34CB48-6375-4FE1-8863-BB149D9ACBDB}"/>
    <cellStyle name="60 % - Akzent5" xfId="7612" hidden="1" xr:uid="{DB95BBA9-C4B8-4D36-8C57-6F5298122A44}"/>
    <cellStyle name="60 % - Akzent5" xfId="7579" hidden="1" xr:uid="{52C4EC4B-59C5-4C7F-9DF7-90AC10E87EE5}"/>
    <cellStyle name="60 % - Akzent5" xfId="7553" hidden="1" xr:uid="{82550671-EEEF-4AE1-933A-331B8DD4479B}"/>
    <cellStyle name="60 % - Akzent5" xfId="7653" hidden="1" xr:uid="{DA32A1B7-E257-4D27-A4E2-AD51B53EA395}"/>
    <cellStyle name="60 % - Akzent5" xfId="7633" hidden="1" xr:uid="{20A46965-48A4-48EC-9222-F5374EB288C9}"/>
    <cellStyle name="60 % - Akzent5" xfId="7701" hidden="1" xr:uid="{3F428770-00C4-4AC8-8D57-832A26DA52B4}"/>
    <cellStyle name="60 % - Akzent5" xfId="7738" hidden="1" xr:uid="{85E69A8B-9D72-404C-8208-4AC0C8F3C8AF}"/>
    <cellStyle name="60 % - Akzent5" xfId="7716" hidden="1" xr:uid="{404E17E9-3249-4669-A736-44A2E5F9B50B}"/>
    <cellStyle name="60 % - Akzent5" xfId="7356" hidden="1" xr:uid="{B98F7C0C-8A00-4AD7-8FD5-356D7923E08E}"/>
    <cellStyle name="60 % - Akzent5" xfId="7332" hidden="1" xr:uid="{DB426175-1D54-4F48-90FF-6E7E432DE2D2}"/>
    <cellStyle name="60 % - Akzent5" xfId="6828" hidden="1" xr:uid="{EC770850-0E46-4F86-B8A6-28DAED295578}"/>
    <cellStyle name="60 % - Akzent5" xfId="7325" hidden="1" xr:uid="{F2FDC3D3-BBF5-4A8A-A1F1-09A5AD574D83}"/>
    <cellStyle name="60 % - Akzent5" xfId="7338" hidden="1" xr:uid="{EF299F47-A652-4CEB-9FA5-77A7EE5021CD}"/>
    <cellStyle name="60 % - Akzent5" xfId="7777" hidden="1" xr:uid="{97E04C53-DCFF-45A3-B997-D2FB398C717F}"/>
    <cellStyle name="60 % - Akzent5" xfId="7757" hidden="1" xr:uid="{7EDCDBA1-F2AB-4A51-B233-B6F075E26E06}"/>
    <cellStyle name="60 % - Akzent5" xfId="7825" hidden="1" xr:uid="{F0E06DEA-04E2-4869-99B8-397FD798BC47}"/>
    <cellStyle name="60 % - Akzent5" xfId="7862" hidden="1" xr:uid="{62ADBFAF-6667-4995-927D-14D502EF96AC}"/>
    <cellStyle name="60 % - Akzent5" xfId="7840" hidden="1" xr:uid="{12B40308-DF71-4352-A4FD-686723A45459}"/>
    <cellStyle name="60 % - Akzent5" xfId="7891" hidden="1" xr:uid="{C1682D5C-45C7-4791-BFAF-D191FFA770C8}"/>
    <cellStyle name="60 % - Akzent5" xfId="7916" hidden="1" xr:uid="{556C78E0-F384-4B67-9A66-A9CA4D4A5BC3}"/>
    <cellStyle name="60 % - Akzent5" xfId="7966" hidden="1" xr:uid="{64E5D06B-DF1E-4C1C-B111-2C42E0DD4066}"/>
    <cellStyle name="60 % - Akzent5" xfId="7933" hidden="1" xr:uid="{91358471-533A-498E-9992-6AF8A48F1EE3}"/>
    <cellStyle name="60 % - Akzent5" xfId="7907" hidden="1" xr:uid="{C6E813D3-418F-40E2-BA62-2405C11A4C3F}"/>
    <cellStyle name="60 % - Akzent5" xfId="8007" hidden="1" xr:uid="{F851CDD0-AD54-4EC4-850D-7C191A4DEEE6}"/>
    <cellStyle name="60 % - Akzent5" xfId="7987" hidden="1" xr:uid="{474D16EB-3196-4A5B-8802-587CE438C75F}"/>
    <cellStyle name="60 % - Akzent5" xfId="8055" hidden="1" xr:uid="{C0CF5406-41CF-468F-983D-DDD5EA813BEA}"/>
    <cellStyle name="60 % - Akzent5" xfId="8092" hidden="1" xr:uid="{55C1A26B-4A6F-4489-974B-9BBAF81AB9C2}"/>
    <cellStyle name="60 % - Akzent5" xfId="8070" hidden="1" xr:uid="{F362A89C-1802-4628-A343-F7B26895B22B}"/>
    <cellStyle name="60 % - Akzent5" xfId="8142" hidden="1" xr:uid="{80CED3F9-2BDB-4C7E-B3A2-9F9A3E2EAD78}"/>
    <cellStyle name="60 % - Akzent5" xfId="8718" hidden="1" xr:uid="{4C1F694D-77E7-446E-894E-C93E5A8379C9}"/>
    <cellStyle name="60 % - Akzent5" xfId="9071" hidden="1" xr:uid="{BD9B6FDF-1AA2-4497-9BC6-B6AA02296347}"/>
    <cellStyle name="60 % - Akzent5" xfId="8826" hidden="1" xr:uid="{4DAE657D-2EC6-4C55-88C6-E3F2A0CFB695}"/>
    <cellStyle name="60 % - Akzent5" xfId="8709" hidden="1" xr:uid="{B42EAA3E-60B7-4CDF-AFBD-26BEDD500E57}"/>
    <cellStyle name="60 % - Akzent5" xfId="10107" hidden="1" xr:uid="{92DD1338-EA5C-4DEC-816A-B9D51E4658D5}"/>
    <cellStyle name="60 % - Akzent5" xfId="10087" hidden="1" xr:uid="{C2966B29-6556-4EFF-BCEB-3647311C99FC}"/>
    <cellStyle name="60 % - Akzent5" xfId="10155" hidden="1" xr:uid="{9F1B5167-8CE5-4CEA-8CC5-DCA41A0E906B}"/>
    <cellStyle name="60 % - Akzent5" xfId="10206" hidden="1" xr:uid="{4EEFBF5A-1954-4E68-8A30-069E21900375}"/>
    <cellStyle name="60 % - Akzent5" xfId="10180" hidden="1" xr:uid="{776341A1-386A-4A56-867D-11B38E0278EA}"/>
    <cellStyle name="60 % - Akzent5" xfId="9385" hidden="1" xr:uid="{D848BE3B-11D1-4E15-B1DB-E25C46AB14F3}"/>
    <cellStyle name="60 % - Akzent5" xfId="9783" hidden="1" xr:uid="{6C2DC36D-3196-4CBE-8CB0-D71D83E6D890}"/>
    <cellStyle name="60 % - Akzent5" xfId="9568" hidden="1" xr:uid="{1F4D7749-94E8-47E2-A8C2-5AA3E27F0D82}"/>
    <cellStyle name="60 % - Akzent5" xfId="9702" hidden="1" xr:uid="{761A017B-C0B4-4DC0-B12B-E6C1DBE4FDC7}"/>
    <cellStyle name="60 % - Akzent5" xfId="9789" hidden="1" xr:uid="{7E5CA8C4-7C9D-48E3-8F83-E3625B7EB70B}"/>
    <cellStyle name="60 % - Akzent5" xfId="10315" hidden="1" xr:uid="{6157B211-4EB0-4550-9C84-45F10353D856}"/>
    <cellStyle name="60 % - Akzent5" xfId="10295" hidden="1" xr:uid="{A13328E4-6EC0-46D5-A07B-DA4028DA9B39}"/>
    <cellStyle name="60 % - Akzent5" xfId="10363" hidden="1" xr:uid="{EB975EC4-6400-4ADB-9F4B-395C35F41968}"/>
    <cellStyle name="60 % - Akzent5" xfId="10414" hidden="1" xr:uid="{EF555B9D-330C-4127-B951-5B28EB8EA952}"/>
    <cellStyle name="60 % - Akzent5" xfId="10388" hidden="1" xr:uid="{E1FF5D5B-94E4-4E55-8CB2-B63168EC3AC5}"/>
    <cellStyle name="60 % - Akzent5" xfId="10279" hidden="1" xr:uid="{B9AAFDF0-AC9E-409A-9407-76A67329D1A6}"/>
    <cellStyle name="60 % - Akzent5" xfId="10252" hidden="1" xr:uid="{71C0C851-C5AE-478C-9554-F41710D7CB78}"/>
    <cellStyle name="60 % - Akzent5" xfId="9160" hidden="1" xr:uid="{F3AA8B28-A1A9-48A6-BA4F-505589CB09BB}"/>
    <cellStyle name="60 % - Akzent5" xfId="10241" hidden="1" xr:uid="{E3B05A56-FC20-41F2-A8BD-B100EFE863AC}"/>
    <cellStyle name="60 % - Akzent5" xfId="10259" hidden="1" xr:uid="{63DA69EB-E236-4C9E-90F8-F4A8454E16E1}"/>
    <cellStyle name="60 % - Akzent5" xfId="10444" hidden="1" xr:uid="{57D5379D-7B62-4EEC-97BC-4A965D8262B0}"/>
    <cellStyle name="60 % - Akzent5" xfId="10424" hidden="1" xr:uid="{5CD668F9-6AAF-4A96-80F2-187CC5049F73}"/>
    <cellStyle name="60 % - Akzent5" xfId="10492" hidden="1" xr:uid="{BE392CF0-965B-4C5F-8A4D-594D890EEC44}"/>
    <cellStyle name="60 % - Akzent5" xfId="10529" hidden="1" xr:uid="{853E8D28-03BD-4FC4-BB47-150B574F1756}"/>
    <cellStyle name="60 % - Akzent5" xfId="10507" hidden="1" xr:uid="{CD6E0C30-FB6E-415E-A8AC-EC34F642DE96}"/>
    <cellStyle name="60 % - Akzent5" xfId="10559" hidden="1" xr:uid="{66E0E4BE-2F0C-4836-B6E0-F19DA19C69E3}"/>
    <cellStyle name="60 % - Akzent5" xfId="10675" hidden="1" xr:uid="{BED4CA99-E7AC-4254-ACBD-39756940DF05}"/>
    <cellStyle name="60 % - Akzent5" xfId="10778" hidden="1" xr:uid="{573711AC-5C07-4756-A7A8-AD41939FFE9C}"/>
    <cellStyle name="60 % - Akzent5" xfId="10705" hidden="1" xr:uid="{CC465E5D-1F71-453D-A235-FA330739947B}"/>
    <cellStyle name="60 % - Akzent5" xfId="10666" hidden="1" xr:uid="{C17B62BD-000A-4D85-A091-62F35BC4DAA6}"/>
    <cellStyle name="60 % - Akzent5" xfId="10967" hidden="1" xr:uid="{7A87C987-BE6C-4E3F-91BE-1534A1AD1F92}"/>
    <cellStyle name="60 % - Akzent5" xfId="10947" hidden="1" xr:uid="{C0C75384-D358-4B4A-926C-FAEF78E5B816}"/>
    <cellStyle name="60 % - Akzent5" xfId="11015" hidden="1" xr:uid="{6E53C39D-77F7-45FF-A8D1-01B512E62CBD}"/>
    <cellStyle name="60 % - Akzent5" xfId="11052" hidden="1" xr:uid="{5FD271A2-CEFE-470A-86CB-D13CFE6DD0C5}"/>
    <cellStyle name="60 % - Akzent5" xfId="11030" hidden="1" xr:uid="{8AB73E85-9C30-4FB8-B930-3899DF896539}"/>
    <cellStyle name="60 % - Akzent5" xfId="11127" hidden="1" xr:uid="{8D601CE8-FE52-40EB-BAFE-E94DDCBF4683}"/>
    <cellStyle name="60 % - Akzent5" xfId="11501" hidden="1" xr:uid="{CF0D936C-5FC9-4E58-B6BB-67DFB03F3F19}"/>
    <cellStyle name="60 % - Akzent5" xfId="11683" hidden="1" xr:uid="{25488762-9011-41CB-89AA-021735481338}"/>
    <cellStyle name="60 % - Akzent5" xfId="11553" hidden="1" xr:uid="{7E5B5447-5E03-4E45-BFF5-D31FC1127B6C}"/>
    <cellStyle name="60 % - Akzent5" xfId="11492" hidden="1" xr:uid="{6EA11B10-F790-4276-A0C2-7FF8AE6B0879}"/>
    <cellStyle name="60 % - Akzent5" xfId="12590" hidden="1" xr:uid="{D567F460-5646-465C-8483-ED10E4E86B6B}"/>
    <cellStyle name="60 % - Akzent5" xfId="12570" hidden="1" xr:uid="{71CE6A32-0499-462C-A738-C6CB1A832922}"/>
    <cellStyle name="60 % - Akzent5" xfId="12638" hidden="1" xr:uid="{A90DC0F0-3E4B-42D0-A650-08A018455053}"/>
    <cellStyle name="60 % - Akzent5" xfId="12679" hidden="1" xr:uid="{836268CE-B8F4-4062-84A5-2B3DC5B9CF70}"/>
    <cellStyle name="60 % - Akzent5" xfId="12654" hidden="1" xr:uid="{91E42042-8BFF-43DA-966A-46286C16EEFF}"/>
    <cellStyle name="60 % - Akzent5" xfId="11932" hidden="1" xr:uid="{DC6E934A-C09F-4C4E-8CE0-8D5D95E40809}"/>
    <cellStyle name="60 % - Akzent5" xfId="12409" hidden="1" xr:uid="{D1420ACF-E91A-4912-914D-58DC5F045C47}"/>
    <cellStyle name="60 % - Akzent5" xfId="12266" hidden="1" xr:uid="{09B37700-F9C8-4787-965E-9C0EB0B5F57C}"/>
    <cellStyle name="60 % - Akzent5" xfId="11856" hidden="1" xr:uid="{D464307C-B142-4FA6-8F99-D45F2A3D7EF0}"/>
    <cellStyle name="60 % - Akzent5" xfId="12417" hidden="1" xr:uid="{5BD9D5EA-8558-4458-9517-2D4AA6863AFD}"/>
    <cellStyle name="60 % - Akzent5" xfId="12792" hidden="1" xr:uid="{480AE770-474B-435E-AA2F-16E66FE746FC}"/>
    <cellStyle name="60 % - Akzent5" xfId="12772" hidden="1" xr:uid="{6BA4BBED-7952-4DE8-9EA9-0C85CEA7FDA4}"/>
    <cellStyle name="60 % - Akzent5" xfId="12840" hidden="1" xr:uid="{C19BE171-9872-4AF1-A791-D8D96D40DDE4}"/>
    <cellStyle name="60 % - Akzent5" xfId="12884" hidden="1" xr:uid="{59F71780-01C2-4AAE-B7E1-FFCB338915F7}"/>
    <cellStyle name="60 % - Akzent5" xfId="12861" hidden="1" xr:uid="{354C8922-9DBC-42CB-89AF-45D990499307}"/>
    <cellStyle name="60 % - Akzent5" xfId="12467" hidden="1" xr:uid="{B7F07B5C-424D-49C6-8DFC-0D336F63DE2F}"/>
    <cellStyle name="60 % - Akzent5" xfId="11991" hidden="1" xr:uid="{DAE795CC-FF32-422C-9BD0-6781E2568FA7}"/>
    <cellStyle name="60 % - Akzent5" xfId="11144" hidden="1" xr:uid="{6138E39D-B191-44D0-8025-E7C0F39E9746}"/>
    <cellStyle name="60 % - Akzent5" xfId="11201" hidden="1" xr:uid="{35E23950-5CB4-46A8-8172-4D4B0862510F}"/>
    <cellStyle name="60 % - Akzent5" xfId="11097" hidden="1" xr:uid="{7021BDE9-773F-4B69-9CD3-AAEBF5D72659}"/>
    <cellStyle name="60 % - Akzent5" xfId="12970" hidden="1" xr:uid="{ED32595B-2537-4C56-BCFD-1D0A56183078}"/>
    <cellStyle name="60 % - Akzent5" xfId="12950" hidden="1" xr:uid="{2781E5A6-6737-44E7-B16E-1573C777CEA5}"/>
    <cellStyle name="60 % - Akzent5" xfId="13018" hidden="1" xr:uid="{32764458-D4A7-4A07-AAC5-772AB568EEFA}"/>
    <cellStyle name="60 % - Akzent5" xfId="13059" hidden="1" xr:uid="{5218E002-48CA-4D47-AA1F-606B8CC1F04D}"/>
    <cellStyle name="60 % - Akzent5" xfId="13037" hidden="1" xr:uid="{4E0303CA-536D-452F-89EA-D58AEDEC84C9}"/>
    <cellStyle name="60 % - Akzent5" xfId="11295" hidden="1" xr:uid="{65BE6670-CB2B-4803-BA08-AF9A78F5007E}"/>
    <cellStyle name="60 % - Akzent5" xfId="11594" hidden="1" xr:uid="{AC1CFEF2-7FAA-4C63-9784-0AE7D0308EDA}"/>
    <cellStyle name="60 % - Akzent5" xfId="12457" hidden="1" xr:uid="{2FD4AF4D-556A-4930-8DF4-999C4BD64CA6}"/>
    <cellStyle name="60 % - Akzent5" xfId="12538" hidden="1" xr:uid="{1324071C-CBA2-4A78-871B-F168A06554E4}"/>
    <cellStyle name="60 % - Akzent5" xfId="11884" hidden="1" xr:uid="{650088CE-0FF5-4DB4-B022-162475AF8024}"/>
    <cellStyle name="60 % - Akzent5" xfId="13104" hidden="1" xr:uid="{A2B2051C-AA3C-465A-8F05-6B06FF8C7814}"/>
    <cellStyle name="60 % - Akzent5" xfId="13084" hidden="1" xr:uid="{A6908BC7-50D6-42D7-A529-2D6A51964227}"/>
    <cellStyle name="60 % - Akzent5" xfId="13152" hidden="1" xr:uid="{9F948494-88A8-490C-AD00-3D54D24A808C}"/>
    <cellStyle name="60 % - Akzent5" xfId="13192" hidden="1" xr:uid="{1956A2B0-566B-4787-B14F-AB40D231ABEC}"/>
    <cellStyle name="60 % - Akzent5" xfId="13170" hidden="1" xr:uid="{35568CC1-8912-495D-B111-3A3F1A3C39D4}"/>
    <cellStyle name="60 % - Akzent5" xfId="11579" hidden="1" xr:uid="{AE2F8D16-C22C-4F95-82EA-4DA980ED06EA}"/>
    <cellStyle name="60 % - Akzent5" xfId="11611" hidden="1" xr:uid="{B73CF1E0-2D75-45A4-AC36-A3F24E2FB183}"/>
    <cellStyle name="60 % - Akzent5" xfId="11729" hidden="1" xr:uid="{8EF48AD3-2CB4-4716-9C9C-79DC76F9DA6E}"/>
    <cellStyle name="60 % - Akzent5" xfId="12743" hidden="1" xr:uid="{C804BB0A-7218-4944-8E5F-0B94D50D8B6E}"/>
    <cellStyle name="60 % - Akzent5" xfId="11977" hidden="1" xr:uid="{FCE7E322-7311-4BAC-BFD5-9206B6FFA435}"/>
    <cellStyle name="60 % - Akzent5" xfId="13229" hidden="1" xr:uid="{AE7FC6F4-A370-4EA7-93F9-F372CECA77EE}"/>
    <cellStyle name="60 % - Akzent5" xfId="13209" hidden="1" xr:uid="{DCD61754-D38A-4D98-A94D-55BEC08552D8}"/>
    <cellStyle name="60 % - Akzent5" xfId="13277" hidden="1" xr:uid="{39201103-7077-42BE-8103-394B57F716E3}"/>
    <cellStyle name="60 % - Akzent5" xfId="13318" hidden="1" xr:uid="{9947C8A2-2BA5-44BC-A8B9-1DFEDD3425A0}"/>
    <cellStyle name="60 % - Akzent5" xfId="13296" hidden="1" xr:uid="{14E6CBFE-07CF-41F3-AFE0-A10A7B5C98B1}"/>
    <cellStyle name="60 % - Akzent5" xfId="11959" hidden="1" xr:uid="{A8C4B1DF-25AD-4B7C-82A1-8ED3DA3F5A90}"/>
    <cellStyle name="60 % - Akzent5" xfId="11075" hidden="1" xr:uid="{68765DAC-9C06-4525-A281-8F4FB6434C8A}"/>
    <cellStyle name="60 % - Akzent5" xfId="12435" hidden="1" xr:uid="{5EB38B63-ABC4-4286-B1EB-C01055BA9A72}"/>
    <cellStyle name="60 % - Akzent5" xfId="12908" hidden="1" xr:uid="{51ADAC42-B345-4BB6-9352-2F44A0F1D57D}"/>
    <cellStyle name="60 % - Akzent5" xfId="11573" hidden="1" xr:uid="{059F204B-2BEF-4219-875E-872B865BD7F4}"/>
    <cellStyle name="60 % - Akzent5" xfId="13354" hidden="1" xr:uid="{2A4E3BF1-2640-47B5-9FD8-2E51B4F4972A}"/>
    <cellStyle name="60 % - Akzent5" xfId="13334" hidden="1" xr:uid="{18702C0F-E29B-4FC0-95CD-0044DB24F5A8}"/>
    <cellStyle name="60 % - Akzent5" xfId="13402" hidden="1" xr:uid="{F23CAD0D-EA80-444D-9586-3B2D9DE441FB}"/>
    <cellStyle name="60 % - Akzent5" xfId="13453" hidden="1" xr:uid="{B567F977-1CB1-4500-B35C-FC589730D6F5}"/>
    <cellStyle name="60 % - Akzent5" xfId="13427" hidden="1" xr:uid="{DA3423FF-F61F-4509-8AD0-E2A519F5FBDA}"/>
    <cellStyle name="60 % - Akzent5" xfId="13567" hidden="1" xr:uid="{7292DAB6-0026-4104-92D7-F48F1A488F7B}"/>
    <cellStyle name="60 % - Akzent5" xfId="13787" hidden="1" xr:uid="{791FF3F5-BFB9-47C9-B3A9-090A4802BF0E}"/>
    <cellStyle name="60 % - Akzent5" xfId="13856" hidden="1" xr:uid="{A7FB999D-A426-4F94-B507-9D7E5DCFC4FC}"/>
    <cellStyle name="60 % - Akzent5" xfId="13809" hidden="1" xr:uid="{87A30747-21AF-4C51-BDF9-7612F40D5B57}"/>
    <cellStyle name="60 % - Akzent5" xfId="13778" hidden="1" xr:uid="{89ABCA7A-2EB9-43A6-BD2C-E533A986DD8D}"/>
    <cellStyle name="60 % - Akzent5" xfId="14812" hidden="1" xr:uid="{65ED3784-22CA-45CD-989F-A6372BD67FC4}"/>
    <cellStyle name="60 % - Akzent5" xfId="14792" hidden="1" xr:uid="{A8020E72-741A-4090-8730-3C23B190963F}"/>
    <cellStyle name="60 % - Akzent5" xfId="14860" hidden="1" xr:uid="{81A38FF4-92F6-46B6-94DA-AAC3137A59D0}"/>
    <cellStyle name="60 % - Akzent5" xfId="14898" hidden="1" xr:uid="{8E28AB28-7D32-447C-BDD4-57A37B527988}"/>
    <cellStyle name="60 % - Akzent5" xfId="14876" hidden="1" xr:uid="{6E3C950C-B149-4689-94D7-3EFF8AF9629D}"/>
    <cellStyle name="60 % - Akzent5" xfId="14929" hidden="1" xr:uid="{1FFA7F23-F3DC-4B79-B230-836782F1A3CC}"/>
    <cellStyle name="60 % - Akzent5" xfId="14954" hidden="1" xr:uid="{F19E5C44-9BEA-425B-A1EA-90A5D9CA2B9D}"/>
    <cellStyle name="60 % - Akzent5" xfId="15004" hidden="1" xr:uid="{E41A9EBD-D29C-4962-BD7A-287746A93291}"/>
    <cellStyle name="60 % - Akzent5" xfId="14971" hidden="1" xr:uid="{EEE57E98-E200-4379-AC36-97253F0F9254}"/>
    <cellStyle name="60 % - Akzent5" xfId="14945" hidden="1" xr:uid="{43935DB5-8198-48B7-BE5F-3C5D28B1162C}"/>
    <cellStyle name="60 % - Akzent5" xfId="15045" hidden="1" xr:uid="{6EC54805-7ADD-44F8-836A-F935681B15BE}"/>
    <cellStyle name="60 % - Akzent5" xfId="15025" hidden="1" xr:uid="{07D459B1-9003-4A30-BBFD-2433FF47FF3F}"/>
    <cellStyle name="60 % - Akzent5" xfId="15093" hidden="1" xr:uid="{F5EE9659-1562-4384-BC98-B87529A15E91}"/>
    <cellStyle name="60 % - Akzent5" xfId="15130" hidden="1" xr:uid="{7F535465-95E3-48D2-BF4E-04CA54DF9CDF}"/>
    <cellStyle name="60 % - Akzent5" xfId="15108" hidden="1" xr:uid="{C6BAC403-2FA0-4E50-A437-6E2186E2A010}"/>
    <cellStyle name="60 % - Akzent5" xfId="15204" hidden="1" xr:uid="{A544C834-445E-475F-8070-6D2D27A41562}"/>
    <cellStyle name="60 % - Akzent5" xfId="15777" hidden="1" xr:uid="{509CA499-823B-44D1-A4F1-B29BD49655B6}"/>
    <cellStyle name="60 % - Akzent5" xfId="15980" hidden="1" xr:uid="{4DF2AF48-9DB5-4C8F-AC7A-C01D079184AB}"/>
    <cellStyle name="60 % - Akzent5" xfId="15840" hidden="1" xr:uid="{ADB9B3D7-B539-4A06-AA35-50AE5E9AE9DE}"/>
    <cellStyle name="60 % - Akzent5" xfId="15768" hidden="1" xr:uid="{E5143E91-AE69-410D-A536-A45B2B3E4922}"/>
    <cellStyle name="60 % - Akzent5" xfId="17293" hidden="1" xr:uid="{1FF89585-2D6F-426E-98E2-3F471E01D7AE}"/>
    <cellStyle name="60 % - Akzent5" xfId="17273" hidden="1" xr:uid="{C230AC2A-92C5-4364-A52D-5DFA27618612}"/>
    <cellStyle name="60 % - Akzent5" xfId="17341" hidden="1" xr:uid="{86D0F492-60BB-426B-B5A3-2C0E8DB4586F}"/>
    <cellStyle name="60 % - Akzent5" xfId="17382" hidden="1" xr:uid="{F1AE6645-CE97-4393-9EC7-E4E7F04C28AD}"/>
    <cellStyle name="60 % - Akzent5" xfId="17359" hidden="1" xr:uid="{EE9D80DF-CF3B-4307-B361-2842922C9C21}"/>
    <cellStyle name="60 % - Akzent5" xfId="17262" hidden="1" xr:uid="{424D489B-33F3-4363-A8BE-E3AF23C2A330}"/>
    <cellStyle name="60 % - Akzent5" xfId="17016" hidden="1" xr:uid="{C4EE9362-7432-466E-B4C0-D7CAAF54F254}"/>
    <cellStyle name="60 % - Akzent5" xfId="16170" hidden="1" xr:uid="{372E1BC7-DC1C-4932-9EEA-E082C5E76CF1}"/>
    <cellStyle name="60 % - Akzent5" xfId="16955" hidden="1" xr:uid="{AA22F40D-55F1-43FC-810D-6F8D56BF3118}"/>
    <cellStyle name="60 % - Akzent5" xfId="16260" hidden="1" xr:uid="{B5E5F06F-D39C-4718-A6D3-BB3CCA4A0D41}"/>
    <cellStyle name="60 % - Akzent5" xfId="17449" hidden="1" xr:uid="{3C01C0CB-1CE3-4EFC-9D30-F7B73EE8E4FA}"/>
    <cellStyle name="60 % - Akzent5" xfId="17429" hidden="1" xr:uid="{99658C23-DD96-4126-95AC-8E85176C5345}"/>
    <cellStyle name="60 % - Akzent5" xfId="17497" hidden="1" xr:uid="{9B509D04-A8D1-438F-99B2-E2B63AD9EDAB}"/>
    <cellStyle name="60 % - Akzent5" xfId="17548" hidden="1" xr:uid="{2F996F4F-9CAC-494C-9B32-283F58A21641}"/>
    <cellStyle name="60 % - Akzent5" xfId="17522" hidden="1" xr:uid="{7FDFD1B9-F7DC-4BC2-A8E0-05D4513DE653}"/>
    <cellStyle name="60 % - Akzent5" xfId="15746" hidden="1" xr:uid="{A37469AA-7AAC-4E02-8190-2949D6429DCF}"/>
    <cellStyle name="60 % - Akzent5" xfId="16507" hidden="1" xr:uid="{0CD57B56-E319-4A07-867E-4C58D55E3D74}"/>
    <cellStyle name="60 % - Akzent5" xfId="15807" hidden="1" xr:uid="{D527A0E7-57D4-4A94-BC47-EF547F11DD70}"/>
    <cellStyle name="60 % - Akzent5" xfId="16082" hidden="1" xr:uid="{08129C96-2702-45D3-9014-037E1E00A3F4}"/>
    <cellStyle name="60 % - Akzent5" xfId="16500" hidden="1" xr:uid="{8D4797C1-B6AC-4D9E-9BBB-723CC3B45512}"/>
    <cellStyle name="60 % - Akzent5" xfId="17593" hidden="1" xr:uid="{EAB1A738-5EEE-47B3-9428-C49E3481FF97}"/>
    <cellStyle name="60 % - Akzent5" xfId="17573" hidden="1" xr:uid="{9CAE4D1E-68C0-467D-8595-15879852EE7E}"/>
    <cellStyle name="60 % - Akzent5" xfId="17641" hidden="1" xr:uid="{CD5E61A7-545D-418A-80E1-2E257D2D340C}"/>
    <cellStyle name="60 % - Akzent5" xfId="17692" hidden="1" xr:uid="{C6FCEB3D-7772-4A88-985E-0907EFA36DFE}"/>
    <cellStyle name="60 % - Akzent5" xfId="17666" hidden="1" xr:uid="{FC225698-C3BD-4201-BDCC-A91799139D51}"/>
    <cellStyle name="60 % - Akzent5" xfId="14780" hidden="1" xr:uid="{389170ED-469E-4166-8969-94BC5EE89D4C}"/>
    <cellStyle name="60 % - Akzent5" xfId="14576" hidden="1" xr:uid="{A09AF5AF-E83F-4157-A29A-F69F33E8433C}"/>
    <cellStyle name="60 % - Akzent5" xfId="13954" hidden="1" xr:uid="{A7663D33-AE4A-4D30-93C0-C5107F8E0E24}"/>
    <cellStyle name="60 % - Akzent5" xfId="14491" hidden="1" xr:uid="{DD972872-1113-4BC8-A9CF-57B1F25D3D3D}"/>
    <cellStyle name="60 % - Akzent5" xfId="14583" hidden="1" xr:uid="{BA96F93C-29B7-47DE-886B-5118C3268F0F}"/>
    <cellStyle name="60 % - Akzent5" xfId="17733" hidden="1" xr:uid="{B084AF34-EC76-40DB-8723-826AC4A5C96F}"/>
    <cellStyle name="60 % - Akzent5" xfId="17713" hidden="1" xr:uid="{43E31F1C-2B7E-4DC6-80E9-B49D3EC2277E}"/>
    <cellStyle name="60 % - Akzent5" xfId="17781" hidden="1" xr:uid="{3345E21E-E4A2-42F9-9BAE-38DEDB0769B0}"/>
    <cellStyle name="60 % - Akzent5" xfId="17832" hidden="1" xr:uid="{2F28AF1E-DFD7-4C84-9989-E63350E5FA9F}"/>
    <cellStyle name="60 % - Akzent5" xfId="17806" hidden="1" xr:uid="{D08731FA-ECD6-4215-A6BD-F2811043EA82}"/>
    <cellStyle name="60 % - Akzent5" xfId="17869" hidden="1" xr:uid="{DEC19B82-9B8F-4747-AED1-2DE834C0CD60}"/>
    <cellStyle name="60 % - Akzent5" xfId="18388" hidden="1" xr:uid="{5756BFB4-3690-416B-893A-1314F72A5944}"/>
    <cellStyle name="60 % - Akzent5" xfId="18741" hidden="1" xr:uid="{16FF838A-D019-48FE-97A8-52CD6B7DEF24}"/>
    <cellStyle name="60 % - Akzent5" xfId="18496" hidden="1" xr:uid="{D4C25BDE-DA41-44BE-B029-B70AF69903A3}"/>
    <cellStyle name="60 % - Akzent5" xfId="18379" hidden="1" xr:uid="{7F48BB19-18BF-4EBA-A900-834F8F595E0E}"/>
    <cellStyle name="60 % - Akzent5" xfId="18993" hidden="1" xr:uid="{BD8A2034-4313-476B-9377-F1EF444D0C39}"/>
    <cellStyle name="60 % - Akzent5" xfId="18973" hidden="1" xr:uid="{E181664E-7495-482B-A9F8-38A4B88153CA}"/>
    <cellStyle name="60 % - Akzent5" xfId="19041" hidden="1" xr:uid="{432040A9-847D-4AF8-A891-6AF7BBFF4B47}"/>
    <cellStyle name="60 % - Akzent5" xfId="19092" hidden="1" xr:uid="{249F0FCB-E48B-4B45-AD5A-4AA41704EC59}"/>
    <cellStyle name="60 % - Akzent5" xfId="19066" hidden="1" xr:uid="{301D6CA5-FA5E-40B3-9FFC-F2E9382EBE86}"/>
    <cellStyle name="60 % - Akzent5 2" xfId="564" xr:uid="{8BE0101B-EB46-4748-AF3E-632096B62D4A}"/>
    <cellStyle name="60 % - Akzent5 3" xfId="433" xr:uid="{616B8313-BBD8-4443-B839-D3CA84F89318}"/>
    <cellStyle name="60 % - Akzent6" xfId="242" hidden="1" xr:uid="{5A9BBF27-79D5-4A76-AEE3-D08979A35149}"/>
    <cellStyle name="60 % - Akzent6" xfId="1140" hidden="1" xr:uid="{C31884A8-DEAC-41F6-B289-EFE87B5EFA9F}"/>
    <cellStyle name="60 % - Akzent6" xfId="1502" hidden="1" xr:uid="{F1E57893-48EC-416C-891D-8DD17938BFC9}"/>
    <cellStyle name="60 % - Akzent6" xfId="1212" hidden="1" xr:uid="{AF168134-D285-4AEC-A07E-E29B17406A7D}"/>
    <cellStyle name="60 % - Akzent6" xfId="1204" hidden="1" xr:uid="{859F93C1-C857-45AF-AC33-EC7104AFE29F}"/>
    <cellStyle name="60 % - Akzent6" xfId="3364" hidden="1" xr:uid="{A205430C-EEA0-452D-BFFB-47520F62F848}"/>
    <cellStyle name="60 % - Akzent6" xfId="3365" hidden="1" xr:uid="{193A0FB1-B9B7-402B-8121-4260B0CFDBF5}"/>
    <cellStyle name="60 % - Akzent6" xfId="3412" hidden="1" xr:uid="{105FDEFD-0661-4A6F-A5E7-4930A7ED25A6}"/>
    <cellStyle name="60 % - Akzent6" xfId="3456" hidden="1" xr:uid="{CEF2C944-CCEC-45AF-89F0-23B2E19E8CE8}"/>
    <cellStyle name="60 % - Akzent6" xfId="3389" hidden="1" xr:uid="{8934F81F-EB45-415F-A896-6BBA4138EF5D}"/>
    <cellStyle name="60 % - Akzent6" xfId="3494" hidden="1" xr:uid="{9CD04970-CEAB-411A-ABFB-63BFC46506B2}"/>
    <cellStyle name="60 % - Akzent6" xfId="3520" hidden="1" xr:uid="{407CC20E-6639-4929-95BF-AC6CE1909803}"/>
    <cellStyle name="60 % - Akzent6" xfId="3570" hidden="1" xr:uid="{EB3C9C00-CC71-4B35-825A-1A29D3F9ED9F}"/>
    <cellStyle name="60 % - Akzent6" xfId="3529" hidden="1" xr:uid="{BA55FEB4-6260-4563-AE87-16E28277E2F5}"/>
    <cellStyle name="60 % - Akzent6" xfId="3528" hidden="1" xr:uid="{5D63641F-0E05-4AAE-8463-CA40EED4C52F}"/>
    <cellStyle name="60 % - Akzent6" xfId="3610" hidden="1" xr:uid="{A66D0FEF-3959-4E1F-8649-0DF4EA4E60B3}"/>
    <cellStyle name="60 % - Akzent6" xfId="3611" hidden="1" xr:uid="{7CB516A5-7E11-4998-A536-936698EBE667}"/>
    <cellStyle name="60 % - Akzent6" xfId="3658" hidden="1" xr:uid="{10D96E8F-1B8A-417D-A316-F1AE38C37923}"/>
    <cellStyle name="60 % - Akzent6" xfId="3688" hidden="1" xr:uid="{2F09315C-02F9-4AA3-923C-E29EAF2BC2C2}"/>
    <cellStyle name="60 % - Akzent6" xfId="3635" hidden="1" xr:uid="{EBB1491B-084F-4EFF-9B6F-84E8A8173F7A}"/>
    <cellStyle name="60 % - Akzent6" xfId="3775" hidden="1" xr:uid="{123C43DB-19BA-483C-BCEC-D050C149D608}"/>
    <cellStyle name="60 % - Akzent6" xfId="4349" hidden="1" xr:uid="{5CAED06F-A4A1-4161-B3EA-87620A1DF504}"/>
    <cellStyle name="60 % - Akzent6" xfId="4556" hidden="1" xr:uid="{9845BB04-3AE4-49B8-AE28-D4451ABADC8C}"/>
    <cellStyle name="60 % - Akzent6" xfId="4392" hidden="1" xr:uid="{9142F1C0-5270-4281-9084-422881C56DAF}"/>
    <cellStyle name="60 % - Akzent6" xfId="4385" hidden="1" xr:uid="{476C8F14-FBB9-42F6-9C17-A9F2E4951563}"/>
    <cellStyle name="60 % - Akzent6" xfId="5864" hidden="1" xr:uid="{4BB010DC-7DAA-4D91-AD88-0358D24C1A8C}"/>
    <cellStyle name="60 % - Akzent6" xfId="5865" hidden="1" xr:uid="{C66A9462-CB92-4A26-AF03-3C5EE9310765}"/>
    <cellStyle name="60 % - Akzent6" xfId="5912" hidden="1" xr:uid="{5045BA9F-D17E-485B-9657-161FD7877DCD}"/>
    <cellStyle name="60 % - Akzent6" xfId="5946" hidden="1" xr:uid="{CFFC9434-76AC-456E-85C8-144923E37DA3}"/>
    <cellStyle name="60 % - Akzent6" xfId="5889" hidden="1" xr:uid="{01144A2D-29CC-45D8-869A-F56582A01778}"/>
    <cellStyle name="60 % - Akzent6" xfId="4918" hidden="1" xr:uid="{B1697B5A-8BDB-43A3-8B6D-6A9F13F6E93B}"/>
    <cellStyle name="60 % - Akzent6" xfId="5581" hidden="1" xr:uid="{6510D94D-932E-4AA2-9D58-4A5913CE3D0E}"/>
    <cellStyle name="60 % - Akzent6" xfId="4731" hidden="1" xr:uid="{4CA7C728-5EDE-4B66-83CA-3A733946AD10}"/>
    <cellStyle name="60 % - Akzent6" xfId="4793" hidden="1" xr:uid="{D637B952-815D-4728-A589-38817F7CB73B}"/>
    <cellStyle name="60 % - Akzent6" xfId="4794" hidden="1" xr:uid="{EE6DE3BC-09A2-45C1-A185-832B66BAE72E}"/>
    <cellStyle name="60 % - Akzent6" xfId="6020" hidden="1" xr:uid="{500148A6-3FEB-45EF-991D-1D0E94A27356}"/>
    <cellStyle name="60 % - Akzent6" xfId="6021" hidden="1" xr:uid="{8E6D3E80-D3B7-4128-A6A9-E0A1325FD479}"/>
    <cellStyle name="60 % - Akzent6" xfId="6068" hidden="1" xr:uid="{3CE8A049-5CC5-464E-822E-DD069EA18627}"/>
    <cellStyle name="60 % - Akzent6" xfId="6112" hidden="1" xr:uid="{CC8262DD-D6A5-4FF1-9E59-648DC3EB2C43}"/>
    <cellStyle name="60 % - Akzent6" xfId="6045" hidden="1" xr:uid="{558DFE60-63B1-43A3-8D96-C7CEDA9BBFAD}"/>
    <cellStyle name="60 % - Akzent6" xfId="4886" hidden="1" xr:uid="{AD67A0CE-29D7-4AED-99C1-C974DFEA663C}"/>
    <cellStyle name="60 % - Akzent6" xfId="3790" hidden="1" xr:uid="{42425E9A-2023-44DB-A92C-CF6680383285}"/>
    <cellStyle name="60 % - Akzent6" xfId="3741" hidden="1" xr:uid="{B9D584FE-6E05-45D6-81C9-A284E168451F}"/>
    <cellStyle name="60 % - Akzent6" xfId="3907" hidden="1" xr:uid="{6AA3761A-44B6-4D23-B9D7-298210199F4F}"/>
    <cellStyle name="60 % - Akzent6" xfId="5242" hidden="1" xr:uid="{6734C61D-E191-43E5-AC22-45EBF8AC0AD8}"/>
    <cellStyle name="60 % - Akzent6" xfId="6164" hidden="1" xr:uid="{6D07D4AD-62DD-4194-9161-DC515361C96B}"/>
    <cellStyle name="60 % - Akzent6" xfId="6165" hidden="1" xr:uid="{68BD69D1-5264-4DCD-8412-DC69CD8387EA}"/>
    <cellStyle name="60 % - Akzent6" xfId="6212" hidden="1" xr:uid="{A6CE9C71-3FEB-424D-9F36-7A8F69932E10}"/>
    <cellStyle name="60 % - Akzent6" xfId="6256" hidden="1" xr:uid="{18EE55B2-0CF2-425C-A9DD-9FDF6D60D064}"/>
    <cellStyle name="60 % - Akzent6" xfId="6189" hidden="1" xr:uid="{DEC7943C-8F07-454A-9FE5-146A6C66B3C2}"/>
    <cellStyle name="60 % - Akzent6" xfId="6364" hidden="1" xr:uid="{CA4AE8FA-D8B5-407C-A302-3A9E067048CA}"/>
    <cellStyle name="60 % - Akzent6" xfId="6752" hidden="1" xr:uid="{DE21127D-4177-49D9-9FD5-730343EC845B}"/>
    <cellStyle name="60 % - Akzent6" xfId="7034" hidden="1" xr:uid="{F97B5A49-659A-4A0B-B5DF-ED970A6E9AAA}"/>
    <cellStyle name="60 % - Akzent6" xfId="6808" hidden="1" xr:uid="{7A8669AF-B72B-42F2-9D73-C576B25BDCBF}"/>
    <cellStyle name="60 % - Akzent6" xfId="6801" hidden="1" xr:uid="{DBB70C9F-0975-4702-BB1B-565BE0592050}"/>
    <cellStyle name="60 % - Akzent6" xfId="7410" hidden="1" xr:uid="{B972D605-20A3-408F-A6D5-42025EFAAE1A}"/>
    <cellStyle name="60 % - Akzent6" xfId="7411" hidden="1" xr:uid="{5507AC5B-554B-4010-85A8-93F65FAFE89B}"/>
    <cellStyle name="60 % - Akzent6" xfId="7458" hidden="1" xr:uid="{FA2E9C3F-2A53-4D92-8DE9-93B4FE9C7E9E}"/>
    <cellStyle name="60 % - Akzent6" xfId="7502" hidden="1" xr:uid="{C3940939-08DC-4539-9E68-89786C20C37A}"/>
    <cellStyle name="60 % - Akzent6" xfId="7435" hidden="1" xr:uid="{64675648-6D3C-46F7-B80E-35D991DF62E8}"/>
    <cellStyle name="60 % - Akzent6" xfId="7540" hidden="1" xr:uid="{92CCBA26-44D5-4163-B16F-CBE553734358}"/>
    <cellStyle name="60 % - Akzent6" xfId="7566" hidden="1" xr:uid="{6DBBBA5F-14E3-49EF-A2AA-DE1CCDA7B8FB}"/>
    <cellStyle name="60 % - Akzent6" xfId="7616" hidden="1" xr:uid="{D37E89E3-A673-4724-B6EE-5B0DECB1B32D}"/>
    <cellStyle name="60 % - Akzent6" xfId="7575" hidden="1" xr:uid="{1DCB2428-4F2E-46C9-B2DA-5ABD6A9304AD}"/>
    <cellStyle name="60 % - Akzent6" xfId="7574" hidden="1" xr:uid="{7ED25BBE-E305-4CC6-B720-C1D10F3D1649}"/>
    <cellStyle name="60 % - Akzent6" xfId="7656" hidden="1" xr:uid="{6984353A-9D02-46AF-B83B-1BB48EFECDBD}"/>
    <cellStyle name="60 % - Akzent6" xfId="7657" hidden="1" xr:uid="{A57EF231-F87D-4A74-96C8-71C52B6E6CB3}"/>
    <cellStyle name="60 % - Akzent6" xfId="7704" hidden="1" xr:uid="{BAEE206A-2C5F-4B65-80D1-FEB1C2843DF0}"/>
    <cellStyle name="60 % - Akzent6" xfId="7734" hidden="1" xr:uid="{2C71D1EA-51C3-4C25-A14F-F536B9100823}"/>
    <cellStyle name="60 % - Akzent6" xfId="7681" hidden="1" xr:uid="{4E3AC6FF-184E-41D0-81C8-89E503E66CEF}"/>
    <cellStyle name="60 % - Akzent6" xfId="7353" hidden="1" xr:uid="{BD83F487-3C8B-49F1-98A6-34B9D2C6834E}"/>
    <cellStyle name="60 % - Akzent6" xfId="7331" hidden="1" xr:uid="{4D1B26A9-4BBA-4E9A-9314-C54E626572B6}"/>
    <cellStyle name="60 % - Akzent6" xfId="6815" hidden="1" xr:uid="{FC91C5AF-A6F9-4702-A4EA-4CF74AE0B062}"/>
    <cellStyle name="60 % - Akzent6" xfId="7138" hidden="1" xr:uid="{C37BFA1F-6AF0-4B1F-A87E-45C084D5A144}"/>
    <cellStyle name="60 % - Akzent6" xfId="7327" hidden="1" xr:uid="{FDB72493-329D-43A5-B050-7623A37973FE}"/>
    <cellStyle name="60 % - Akzent6" xfId="7780" hidden="1" xr:uid="{38C056A0-423A-4496-90CC-9D072EF34BA4}"/>
    <cellStyle name="60 % - Akzent6" xfId="7781" hidden="1" xr:uid="{60050531-369D-4065-99FC-5387432EB516}"/>
    <cellStyle name="60 % - Akzent6" xfId="7828" hidden="1" xr:uid="{D09F933B-F19D-49BE-B483-05B7F24D57AE}"/>
    <cellStyle name="60 % - Akzent6" xfId="7858" hidden="1" xr:uid="{F2BDA773-908D-4608-B303-006722CDFE1C}"/>
    <cellStyle name="60 % - Akzent6" xfId="7805" hidden="1" xr:uid="{1B094F5D-6F56-41EB-B5DD-A69C65994802}"/>
    <cellStyle name="60 % - Akzent6" xfId="7894" hidden="1" xr:uid="{6D542F9E-68F3-4E1F-A895-77C94F18C4ED}"/>
    <cellStyle name="60 % - Akzent6" xfId="7920" hidden="1" xr:uid="{BF2553A6-5464-416B-9F07-FBA394126363}"/>
    <cellStyle name="60 % - Akzent6" xfId="7970" hidden="1" xr:uid="{189AB53D-9693-433F-89CD-2F2F5CB45EE9}"/>
    <cellStyle name="60 % - Akzent6" xfId="7929" hidden="1" xr:uid="{2A9D0640-2C05-46F3-ADD3-CBFF1334A7B2}"/>
    <cellStyle name="60 % - Akzent6" xfId="7928" hidden="1" xr:uid="{E1E9B602-C976-4C92-9B3D-25779F27F76F}"/>
    <cellStyle name="60 % - Akzent6" xfId="8010" hidden="1" xr:uid="{22F08BE3-31FF-4ED0-A196-52A6EBAA1282}"/>
    <cellStyle name="60 % - Akzent6" xfId="8011" hidden="1" xr:uid="{91C1E2F7-A8EB-453E-8CF7-26900931D88F}"/>
    <cellStyle name="60 % - Akzent6" xfId="8058" hidden="1" xr:uid="{2D527AC4-1729-4C99-AD35-2170F4C30504}"/>
    <cellStyle name="60 % - Akzent6" xfId="8088" hidden="1" xr:uid="{86550371-D3B6-4491-9243-7379104C5186}"/>
    <cellStyle name="60 % - Akzent6" xfId="8035" hidden="1" xr:uid="{B06CA25E-CA18-42D2-820D-933263F839A3}"/>
    <cellStyle name="60 % - Akzent6" xfId="8145" hidden="1" xr:uid="{9C24463D-C449-4620-9F6D-ADF159D06931}"/>
    <cellStyle name="60 % - Akzent6" xfId="8722" hidden="1" xr:uid="{C27F45A7-FC84-4D56-AEEF-D3936674F4DE}"/>
    <cellStyle name="60 % - Akzent6" xfId="9084" hidden="1" xr:uid="{26072208-5CC8-40A1-B88A-390D83BA59E6}"/>
    <cellStyle name="60 % - Akzent6" xfId="8794" hidden="1" xr:uid="{556A2544-EA94-4DF2-A52B-30D849CB264C}"/>
    <cellStyle name="60 % - Akzent6" xfId="8786" hidden="1" xr:uid="{FC172B37-8332-4AFC-A609-4056495EC59F}"/>
    <cellStyle name="60 % - Akzent6" xfId="10110" hidden="1" xr:uid="{CC0E98F6-E9E0-47ED-9D19-BFDD65E9C443}"/>
    <cellStyle name="60 % - Akzent6" xfId="10111" hidden="1" xr:uid="{D21B0856-4A7A-44C2-9C00-A9402E3BD388}"/>
    <cellStyle name="60 % - Akzent6" xfId="10158" hidden="1" xr:uid="{7592A0B0-B724-4D0E-BB24-C02A021AFADA}"/>
    <cellStyle name="60 % - Akzent6" xfId="10202" hidden="1" xr:uid="{EC64E19C-23F1-4C45-995C-372D44EAE8C7}"/>
    <cellStyle name="60 % - Akzent6" xfId="10135" hidden="1" xr:uid="{3E41E631-9A0A-4F8D-9A7C-F363BE2CFD1B}"/>
    <cellStyle name="60 % - Akzent6" xfId="9382" hidden="1" xr:uid="{1E1E0D37-FA30-467D-9EC3-C6AA217F15F2}"/>
    <cellStyle name="60 % - Akzent6" xfId="9780" hidden="1" xr:uid="{041D4BE0-2160-4678-93A3-A824DA39A446}"/>
    <cellStyle name="60 % - Akzent6" xfId="9188" hidden="1" xr:uid="{60123B97-5EE0-4B0F-B34A-714451861938}"/>
    <cellStyle name="60 % - Akzent6" xfId="9266" hidden="1" xr:uid="{E8AABE94-E5F9-4FBF-B999-D781A46792C2}"/>
    <cellStyle name="60 % - Akzent6" xfId="9269" hidden="1" xr:uid="{6038E887-A15E-496E-9E0C-723E4254665E}"/>
    <cellStyle name="60 % - Akzent6" xfId="10318" hidden="1" xr:uid="{A92B4BE7-6197-457D-AA89-3E68ADEBD219}"/>
    <cellStyle name="60 % - Akzent6" xfId="10319" hidden="1" xr:uid="{3364FA4D-A3B3-4F3A-A660-6425450B1EA9}"/>
    <cellStyle name="60 % - Akzent6" xfId="10366" hidden="1" xr:uid="{23CAD006-5F7D-4ABD-B34A-C4A60DD42810}"/>
    <cellStyle name="60 % - Akzent6" xfId="10410" hidden="1" xr:uid="{4B579733-F9D2-46EA-85DA-3A377C621AFE}"/>
    <cellStyle name="60 % - Akzent6" xfId="10343" hidden="1" xr:uid="{11123D8F-D7D1-4C92-95AD-F1B2C5445B06}"/>
    <cellStyle name="60 % - Akzent6" xfId="10276" hidden="1" xr:uid="{0DB4C739-F165-4F54-AA16-FB7FB9EAD394}"/>
    <cellStyle name="60 % - Akzent6" xfId="10250" hidden="1" xr:uid="{76FB3F17-1CF1-4BB4-9728-E733CD5D6CEC}"/>
    <cellStyle name="60 % - Akzent6" xfId="10024" hidden="1" xr:uid="{4DD3DA29-A56F-4980-94C9-7471C1E44187}"/>
    <cellStyle name="60 % - Akzent6" xfId="9154" hidden="1" xr:uid="{A442239D-85C4-4DAF-87B8-857D8F91CD5E}"/>
    <cellStyle name="60 % - Akzent6" xfId="8151" hidden="1" xr:uid="{02AC39E9-7E5D-4D32-AA9E-A0EC07AC5B50}"/>
    <cellStyle name="60 % - Akzent6" xfId="10447" hidden="1" xr:uid="{C28C0724-D0C1-480F-82B0-54EBA8F22722}"/>
    <cellStyle name="60 % - Akzent6" xfId="10448" hidden="1" xr:uid="{30B35F29-7946-4110-9882-2A42FD8D2360}"/>
    <cellStyle name="60 % - Akzent6" xfId="10495" hidden="1" xr:uid="{56336409-4D83-4990-B233-5CC1E07EEE8B}"/>
    <cellStyle name="60 % - Akzent6" xfId="10525" hidden="1" xr:uid="{5A495453-B5B0-4502-9A83-EC2F6420DCEE}"/>
    <cellStyle name="60 % - Akzent6" xfId="10472" hidden="1" xr:uid="{DFA00322-64AB-4138-B028-4CC2CCB5A809}"/>
    <cellStyle name="60 % - Akzent6" xfId="10562" hidden="1" xr:uid="{B74E5E74-2338-4FA5-BC53-F973D060A102}"/>
    <cellStyle name="60 % - Akzent6" xfId="10679" hidden="1" xr:uid="{5C81AB95-ACD9-41B4-8F97-9835FD4EC398}"/>
    <cellStyle name="60 % - Akzent6" xfId="10787" hidden="1" xr:uid="{9033DF9F-DCFB-47CF-95DE-4C5DE8F6513C}"/>
    <cellStyle name="60 % - Akzent6" xfId="10698" hidden="1" xr:uid="{45AF477F-F2E4-4312-AB6D-D2E86F55745C}"/>
    <cellStyle name="60 % - Akzent6" xfId="10696" hidden="1" xr:uid="{C2404E2A-5BF9-495C-88C0-BBAF3CEF0128}"/>
    <cellStyle name="60 % - Akzent6" xfId="10970" hidden="1" xr:uid="{9D898DF2-7CE0-45CE-B281-6B1FE55B4BD3}"/>
    <cellStyle name="60 % - Akzent6" xfId="10971" hidden="1" xr:uid="{4BA254B9-9F3C-4CE5-AFCE-789BBB5A3F08}"/>
    <cellStyle name="60 % - Akzent6" xfId="11018" hidden="1" xr:uid="{CB414114-A892-42DD-9986-9AF6B3FEA73B}"/>
    <cellStyle name="60 % - Akzent6" xfId="11048" hidden="1" xr:uid="{C5419352-6625-4D02-8216-A2A36CA55A75}"/>
    <cellStyle name="60 % - Akzent6" xfId="10995" hidden="1" xr:uid="{584F2030-BC19-426A-A02F-CF5D906E2D56}"/>
    <cellStyle name="60 % - Akzent6" xfId="11130" hidden="1" xr:uid="{41D4746E-46BF-4F07-8298-50A4F616B8DF}"/>
    <cellStyle name="60 % - Akzent6" xfId="11505" hidden="1" xr:uid="{AE73335F-00B6-4A79-BB05-8E8B510AD4C2}"/>
    <cellStyle name="60 % - Akzent6" xfId="11689" hidden="1" xr:uid="{054FBBBB-33F2-4B11-BEC4-339260EBFF6E}"/>
    <cellStyle name="60 % - Akzent6" xfId="11540" hidden="1" xr:uid="{2D61B9EB-58C3-405B-B29C-222ADE356084}"/>
    <cellStyle name="60 % - Akzent6" xfId="11534" hidden="1" xr:uid="{B8A2FDC4-6967-4CD7-80EC-2E60D4F07638}"/>
    <cellStyle name="60 % - Akzent6" xfId="12593" hidden="1" xr:uid="{54362DD5-F9A2-4D16-A612-D969320BC27C}"/>
    <cellStyle name="60 % - Akzent6" xfId="12594" hidden="1" xr:uid="{F390C56A-87E8-4D25-AE22-A7F12559FB31}"/>
    <cellStyle name="60 % - Akzent6" xfId="12641" hidden="1" xr:uid="{AD38DCE9-E19A-4F0E-B5A6-EF8D5496CADE}"/>
    <cellStyle name="60 % - Akzent6" xfId="12675" hidden="1" xr:uid="{3BCC4391-420F-4017-94D8-E16A448EF59B}"/>
    <cellStyle name="60 % - Akzent6" xfId="12618" hidden="1" xr:uid="{76F48E95-18BD-47B2-B34C-086C78BBE51F}"/>
    <cellStyle name="60 % - Akzent6" xfId="12559" hidden="1" xr:uid="{EF9DD15D-BE51-4932-9475-85185D469CAD}"/>
    <cellStyle name="60 % - Akzent6" xfId="12406" hidden="1" xr:uid="{906F3E01-0635-47E3-B3D4-A0E170BED51C}"/>
    <cellStyle name="60 % - Akzent6" xfId="12263" hidden="1" xr:uid="{C4FB6319-166E-4B86-B4E6-B2B9173561C1}"/>
    <cellStyle name="60 % - Akzent6" xfId="12385" hidden="1" xr:uid="{F114A1E7-64D9-4BDF-B392-68B90E45A897}"/>
    <cellStyle name="60 % - Akzent6" xfId="12387" hidden="1" xr:uid="{BA43A3E1-C632-4406-BF6A-08DB43A3F02D}"/>
    <cellStyle name="60 % - Akzent6" xfId="12795" hidden="1" xr:uid="{2A25ED05-EE49-4DBD-B043-ACD14A08B2B0}"/>
    <cellStyle name="60 % - Akzent6" xfId="12796" hidden="1" xr:uid="{FBC573C5-4030-46C3-B1F1-FF2297D3F778}"/>
    <cellStyle name="60 % - Akzent6" xfId="12843" hidden="1" xr:uid="{9D8E8684-FA77-49FD-AEF7-EA1E193773AD}"/>
    <cellStyle name="60 % - Akzent6" xfId="12880" hidden="1" xr:uid="{92653B8A-1329-4834-9AFE-0BBAB4EC9F50}"/>
    <cellStyle name="60 % - Akzent6" xfId="12820" hidden="1" xr:uid="{798CD3C6-8AAD-4846-9F73-52DCED52BE0F}"/>
    <cellStyle name="60 % - Akzent6" xfId="11583" hidden="1" xr:uid="{ECCC0CEF-44E1-4D96-A79E-E36CA440D6EC}"/>
    <cellStyle name="60 % - Akzent6" xfId="11995" hidden="1" xr:uid="{9666ECDC-1FAF-41C5-8B8B-BC69241BE381}"/>
    <cellStyle name="60 % - Akzent6" xfId="11159" hidden="1" xr:uid="{C0E52E80-2D83-498B-9DB1-0DD909237FBF}"/>
    <cellStyle name="60 % - Akzent6" xfId="11568" hidden="1" xr:uid="{94A3144A-D37D-40B9-8E03-5C0BCEB81492}"/>
    <cellStyle name="60 % - Akzent6" xfId="11592" hidden="1" xr:uid="{2BA9FD05-CDF2-4A8B-A469-501E426E75D0}"/>
    <cellStyle name="60 % - Akzent6" xfId="12973" hidden="1" xr:uid="{D96A102E-A8BC-47F3-A5A2-16CC3A9E532B}"/>
    <cellStyle name="60 % - Akzent6" xfId="12974" hidden="1" xr:uid="{2AA68BF7-7931-4437-809B-A68CEAA6F3C1}"/>
    <cellStyle name="60 % - Akzent6" xfId="13021" hidden="1" xr:uid="{28AEC455-A37F-47F7-A882-346FAAB5C09D}"/>
    <cellStyle name="60 % - Akzent6" xfId="13055" hidden="1" xr:uid="{A6F119A0-4847-4D70-9AEF-1D4D0F18EC71}"/>
    <cellStyle name="60 % - Akzent6" xfId="12998" hidden="1" xr:uid="{0E759E9C-0BD6-43CF-85F9-38F3AF33B04F}"/>
    <cellStyle name="60 % - Akzent6" xfId="12372" hidden="1" xr:uid="{CA5316E5-4856-467D-A5D9-7DD33EDF695C}"/>
    <cellStyle name="60 % - Akzent6" xfId="11809" hidden="1" xr:uid="{70C3EB1F-139B-49E0-8C32-3CC0F1EFF2C3}"/>
    <cellStyle name="60 % - Akzent6" xfId="12487" hidden="1" xr:uid="{F41BC4B9-228A-4F7D-8FB8-469F72F760A5}"/>
    <cellStyle name="60 % - Akzent6" xfId="11299" hidden="1" xr:uid="{EAA27571-5955-44AF-A894-2474AD1B0DB4}"/>
    <cellStyle name="60 % - Akzent6" xfId="12366" hidden="1" xr:uid="{87FC2621-7F3E-434E-8462-3F296C094FF9}"/>
    <cellStyle name="60 % - Akzent6" xfId="13107" hidden="1" xr:uid="{C896AB82-0AEE-4C93-88E7-2FF0A4646091}"/>
    <cellStyle name="60 % - Akzent6" xfId="13108" hidden="1" xr:uid="{1E6CF1A7-20BA-462D-9572-E3E1777D4617}"/>
    <cellStyle name="60 % - Akzent6" xfId="13155" hidden="1" xr:uid="{39EDF48E-8B90-45E3-B6D8-F9150B7B196B}"/>
    <cellStyle name="60 % - Akzent6" xfId="13188" hidden="1" xr:uid="{38EF3692-7B9C-493C-A9F5-187CBCB79E06}"/>
    <cellStyle name="60 % - Akzent6" xfId="13132" hidden="1" xr:uid="{5A67AE9A-8922-4353-8C4A-86C69A262019}"/>
    <cellStyle name="60 % - Akzent6" xfId="11479" hidden="1" xr:uid="{764DAE03-A52F-4316-B0B6-370F6ED380AC}"/>
    <cellStyle name="60 % - Akzent6" xfId="12209" hidden="1" xr:uid="{B12D4CA7-B29E-4992-BCF8-B279CD43E819}"/>
    <cellStyle name="60 % - Akzent6" xfId="11105" hidden="1" xr:uid="{B3DB0D83-C9F2-487B-B483-5F0E422C7852}"/>
    <cellStyle name="60 % - Akzent6" xfId="11623" hidden="1" xr:uid="{8D9112E7-D8F4-43ED-A931-65D0A358EEAC}"/>
    <cellStyle name="60 % - Akzent6" xfId="11202" hidden="1" xr:uid="{D801862E-931F-488D-BF9F-A08911001087}"/>
    <cellStyle name="60 % - Akzent6" xfId="13232" hidden="1" xr:uid="{586E0912-8EFD-45E0-9FAD-7E1886DA504B}"/>
    <cellStyle name="60 % - Akzent6" xfId="13233" hidden="1" xr:uid="{21684576-EC39-4A48-BF77-B7F2532F94C0}"/>
    <cellStyle name="60 % - Akzent6" xfId="13280" hidden="1" xr:uid="{E6C52DEB-DE78-4FD9-BEF0-810A0E23FC97}"/>
    <cellStyle name="60 % - Akzent6" xfId="13314" hidden="1" xr:uid="{BDA53D33-222A-44AD-AE84-A66C6B7AA7AF}"/>
    <cellStyle name="60 % - Akzent6" xfId="13257" hidden="1" xr:uid="{9F11B1A6-BCD6-4E31-B74F-1FBA540CB8F0}"/>
    <cellStyle name="60 % - Akzent6" xfId="12345" hidden="1" xr:uid="{70FB82D0-59DC-42C2-95E6-A03E1C9A64B5}"/>
    <cellStyle name="60 % - Akzent6" xfId="11377" hidden="1" xr:uid="{50CC68B1-8FDB-47B1-B868-F07D687E9071}"/>
    <cellStyle name="60 % - Akzent6" xfId="12059" hidden="1" xr:uid="{175EAD6C-0CBD-40DA-8F12-D55519EBF017}"/>
    <cellStyle name="60 % - Akzent6" xfId="11960" hidden="1" xr:uid="{EBB7474F-C13B-4D8B-B868-08F9751E56ED}"/>
    <cellStyle name="60 % - Akzent6" xfId="11643" hidden="1" xr:uid="{DC0B1165-318B-43D7-BC5E-35C4AC8D63FF}"/>
    <cellStyle name="60 % - Akzent6" xfId="13357" hidden="1" xr:uid="{ABCA613E-76F5-45AD-BB68-804F7C383840}"/>
    <cellStyle name="60 % - Akzent6" xfId="13358" hidden="1" xr:uid="{4B491984-2B61-4EB9-93AF-8A90621FB798}"/>
    <cellStyle name="60 % - Akzent6" xfId="13405" hidden="1" xr:uid="{4E0D1C3A-7774-4B94-8EC4-D9E27D64CA0E}"/>
    <cellStyle name="60 % - Akzent6" xfId="13449" hidden="1" xr:uid="{DD86CDFE-4FEA-4997-B2CF-1D8113098854}"/>
    <cellStyle name="60 % - Akzent6" xfId="13382" hidden="1" xr:uid="{115EE18B-D175-4F48-9C05-5814DC4791C2}"/>
    <cellStyle name="60 % - Akzent6" xfId="13570" hidden="1" xr:uid="{792614EF-C29F-4F9F-9389-1A2787C380CC}"/>
    <cellStyle name="60 % - Akzent6" xfId="13791" hidden="1" xr:uid="{37C90E76-6FC3-4C64-A2AF-C5A4BBB52AAF}"/>
    <cellStyle name="60 % - Akzent6" xfId="13862" hidden="1" xr:uid="{43103A54-52F6-4A54-8819-BC22ED3B81D8}"/>
    <cellStyle name="60 % - Akzent6" xfId="13803" hidden="1" xr:uid="{4CB95380-2BCD-44B0-9E6A-CDCC72D2A176}"/>
    <cellStyle name="60 % - Akzent6" xfId="13801" hidden="1" xr:uid="{B9ECB206-46CB-46FA-8419-12487C63C5FB}"/>
    <cellStyle name="60 % - Akzent6" xfId="14815" hidden="1" xr:uid="{35F1769F-6F87-4AF0-B3FF-B268B47F1443}"/>
    <cellStyle name="60 % - Akzent6" xfId="14816" hidden="1" xr:uid="{CA44EA17-B8AC-44D4-B89D-D337F8F0ED1D}"/>
    <cellStyle name="60 % - Akzent6" xfId="14863" hidden="1" xr:uid="{C7D92059-B88B-48F1-981E-08C360003208}"/>
    <cellStyle name="60 % - Akzent6" xfId="14894" hidden="1" xr:uid="{7231922E-A7C0-4C1A-A45D-D8D86C389E9F}"/>
    <cellStyle name="60 % - Akzent6" xfId="14840" hidden="1" xr:uid="{C7EDCDCB-70BE-4A48-B3B3-097C820A4DE1}"/>
    <cellStyle name="60 % - Akzent6" xfId="14932" hidden="1" xr:uid="{F1D5C07D-D862-44C1-9F87-D564FD948632}"/>
    <cellStyle name="60 % - Akzent6" xfId="14958" hidden="1" xr:uid="{4FEBD23B-B342-4946-AAD5-1D46A2B96474}"/>
    <cellStyle name="60 % - Akzent6" xfId="15008" hidden="1" xr:uid="{B427BB67-4BA6-481E-8623-53973FB9C74D}"/>
    <cellStyle name="60 % - Akzent6" xfId="14967" hidden="1" xr:uid="{D495042F-ABB6-4485-9A26-5F9AF66BC1EF}"/>
    <cellStyle name="60 % - Akzent6" xfId="14966" hidden="1" xr:uid="{7E47D781-BE14-443A-B532-0E7B994547A6}"/>
    <cellStyle name="60 % - Akzent6" xfId="15048" hidden="1" xr:uid="{B695AABC-9265-49F2-A5E0-6C4180A25572}"/>
    <cellStyle name="60 % - Akzent6" xfId="15049" hidden="1" xr:uid="{B93A26AF-1A07-4C03-BC6B-3B19BAA4CAFA}"/>
    <cellStyle name="60 % - Akzent6" xfId="15096" hidden="1" xr:uid="{E403CC49-87D9-4110-ABF0-0529795C6DD5}"/>
    <cellStyle name="60 % - Akzent6" xfId="15126" hidden="1" xr:uid="{29655DF7-8E22-4229-9E6A-AABC9DD2977E}"/>
    <cellStyle name="60 % - Akzent6" xfId="15073" hidden="1" xr:uid="{C9D77AEE-E15B-4F53-9849-CB3753F7F44B}"/>
    <cellStyle name="60 % - Akzent6" xfId="15207" hidden="1" xr:uid="{08FFA5D0-CC5F-4182-A2E8-2758B09CA1A0}"/>
    <cellStyle name="60 % - Akzent6" xfId="15781" hidden="1" xr:uid="{FBFCA772-63D6-49CC-A03F-C5A017EC8873}"/>
    <cellStyle name="60 % - Akzent6" xfId="15988" hidden="1" xr:uid="{E6260FC4-A1D1-434B-AA67-F77FC106C7E8}"/>
    <cellStyle name="60 % - Akzent6" xfId="15824" hidden="1" xr:uid="{488C36F1-EB6B-4EEE-A858-3C9C1E5A0391}"/>
    <cellStyle name="60 % - Akzent6" xfId="15817" hidden="1" xr:uid="{8661F201-802D-47F6-8908-E82BF2AB81C3}"/>
    <cellStyle name="60 % - Akzent6" xfId="17296" hidden="1" xr:uid="{F02060A5-58FC-4A85-8E36-F5805E2AFF18}"/>
    <cellStyle name="60 % - Akzent6" xfId="17297" hidden="1" xr:uid="{24B355F8-9705-482A-BB9E-2934A81006CE}"/>
    <cellStyle name="60 % - Akzent6" xfId="17344" hidden="1" xr:uid="{83AFE9E1-8FFA-4731-A61D-120E0A9DCD27}"/>
    <cellStyle name="60 % - Akzent6" xfId="17378" hidden="1" xr:uid="{B19A69F9-A9F4-4833-BEFD-CD1D69FB3A01}"/>
    <cellStyle name="60 % - Akzent6" xfId="17321" hidden="1" xr:uid="{5D04C423-9072-4E62-816E-B117CB1F0563}"/>
    <cellStyle name="60 % - Akzent6" xfId="16350" hidden="1" xr:uid="{CA27E2D2-8E5A-47D2-824B-EE5568420E04}"/>
    <cellStyle name="60 % - Akzent6" xfId="17013" hidden="1" xr:uid="{9471FD86-0661-4E93-9F37-6099BA2091DB}"/>
    <cellStyle name="60 % - Akzent6" xfId="16163" hidden="1" xr:uid="{D9217CC5-7BE9-4AAF-912A-818D06A89097}"/>
    <cellStyle name="60 % - Akzent6" xfId="16225" hidden="1" xr:uid="{BF687E62-9DE8-457E-90A3-CA088D3C4E06}"/>
    <cellStyle name="60 % - Akzent6" xfId="16226" hidden="1" xr:uid="{AFA60189-6AE2-4C05-8BDA-390C193561F1}"/>
    <cellStyle name="60 % - Akzent6" xfId="17452" hidden="1" xr:uid="{83DFBE3A-6C17-4015-9108-C78C0DAFB78B}"/>
    <cellStyle name="60 % - Akzent6" xfId="17453" hidden="1" xr:uid="{BC4DA311-B334-4AB4-B371-F0FA9A5B251A}"/>
    <cellStyle name="60 % - Akzent6" xfId="17500" hidden="1" xr:uid="{B8EAAEA0-E99A-4D79-BFAD-C28759A8749C}"/>
    <cellStyle name="60 % - Akzent6" xfId="17544" hidden="1" xr:uid="{A475D189-5460-41BC-ADF4-2749914594B1}"/>
    <cellStyle name="60 % - Akzent6" xfId="17477" hidden="1" xr:uid="{176D6E14-A653-4BF8-BF0F-F03C4CD73B0C}"/>
    <cellStyle name="60 % - Akzent6" xfId="16318" hidden="1" xr:uid="{725A0F33-5862-4210-A01C-41A3769F00F5}"/>
    <cellStyle name="60 % - Akzent6" xfId="15222" hidden="1" xr:uid="{3D88BE3D-71D7-4D1E-B5AA-0D7A6BC0E9CD}"/>
    <cellStyle name="60 % - Akzent6" xfId="15173" hidden="1" xr:uid="{632DCC80-AD2A-4BE7-84ED-FB505DF784FB}"/>
    <cellStyle name="60 % - Akzent6" xfId="15339" hidden="1" xr:uid="{39986725-7A32-42D0-B2A5-B34F344D90F8}"/>
    <cellStyle name="60 % - Akzent6" xfId="16674" hidden="1" xr:uid="{1DDE53E6-E223-49A4-BF8C-1BC498CBF4AC}"/>
    <cellStyle name="60 % - Akzent6" xfId="17596" hidden="1" xr:uid="{0E405FDD-681B-40CE-B1A4-F5A7C9F37CAF}"/>
    <cellStyle name="60 % - Akzent6" xfId="17597" hidden="1" xr:uid="{D9460E28-34C8-4100-8992-600951233518}"/>
    <cellStyle name="60 % - Akzent6" xfId="17644" hidden="1" xr:uid="{ED1B46AF-8873-4A98-9B96-5211A42C8C72}"/>
    <cellStyle name="60 % - Akzent6" xfId="17688" hidden="1" xr:uid="{FBF31299-22DD-4809-8E0E-F44723B9CB54}"/>
    <cellStyle name="60 % - Akzent6" xfId="17621" hidden="1" xr:uid="{367117DA-E820-46FB-9BA6-ED1C609C2E95}"/>
    <cellStyle name="60 % - Akzent6" xfId="14777" hidden="1" xr:uid="{BCE3B41A-F1FC-4AAD-AC52-87D70F3DC463}"/>
    <cellStyle name="60 % - Akzent6" xfId="14573" hidden="1" xr:uid="{844A1B2B-B3CC-4819-A820-BB351365655C}"/>
    <cellStyle name="60 % - Akzent6" xfId="13945" hidden="1" xr:uid="{5DDB1BDE-A15A-4453-BADD-1DB23611FFD3}"/>
    <cellStyle name="60 % - Akzent6" xfId="14518" hidden="1" xr:uid="{3FB5982E-19B4-4873-8886-779DCD0EE859}"/>
    <cellStyle name="60 % - Akzent6" xfId="14524" hidden="1" xr:uid="{07DE5AA9-792B-4D1F-900F-9A71F8415460}"/>
    <cellStyle name="60 % - Akzent6" xfId="17736" hidden="1" xr:uid="{606BC3E8-2765-410E-A131-B38A4C84F5A7}"/>
    <cellStyle name="60 % - Akzent6" xfId="17737" hidden="1" xr:uid="{E62AF470-0745-45A9-9B41-2748D554894B}"/>
    <cellStyle name="60 % - Akzent6" xfId="17784" hidden="1" xr:uid="{E8114699-0E91-4117-9CB8-D14BE2A87F59}"/>
    <cellStyle name="60 % - Akzent6" xfId="17828" hidden="1" xr:uid="{DC65F8B8-5501-48A7-91F0-1292675C0E0B}"/>
    <cellStyle name="60 % - Akzent6" xfId="17761" hidden="1" xr:uid="{151B9943-EDC6-4015-AAE8-848597CBFCB6}"/>
    <cellStyle name="60 % - Akzent6" xfId="17872" hidden="1" xr:uid="{A76A7A97-79AF-43E7-8207-4C513469FB13}"/>
    <cellStyle name="60 % - Akzent6" xfId="18392" hidden="1" xr:uid="{2AC8F4F9-0320-423F-AC1B-441C658D6A78}"/>
    <cellStyle name="60 % - Akzent6" xfId="18754" hidden="1" xr:uid="{DC655CF0-AD0E-41F8-BB6E-9CD6154A9D74}"/>
    <cellStyle name="60 % - Akzent6" xfId="18464" hidden="1" xr:uid="{85F52FEC-3CE5-437A-B75D-E7A146E3D896}"/>
    <cellStyle name="60 % - Akzent6" xfId="18456" hidden="1" xr:uid="{77821102-6CE5-4EA9-9D9E-D87925D46CA9}"/>
    <cellStyle name="60 % - Akzent6" xfId="18996" hidden="1" xr:uid="{E5CDFC45-187B-4B4F-B51A-7B411EAC74B9}"/>
    <cellStyle name="60 % - Akzent6" xfId="18997" hidden="1" xr:uid="{826A6BC9-7AA8-43A5-8303-390600756490}"/>
    <cellStyle name="60 % - Akzent6" xfId="19044" hidden="1" xr:uid="{70D5F9CB-FAB0-4492-BD07-1376C8947E10}"/>
    <cellStyle name="60 % - Akzent6" xfId="19088" hidden="1" xr:uid="{B4A0E46D-3BAD-4A95-A0D6-E848B5994A50}"/>
    <cellStyle name="60 % - Akzent6" xfId="19021" hidden="1" xr:uid="{8A0531CF-DEE3-44F8-85B5-B8C7384F7935}"/>
    <cellStyle name="60 % - Akzent6 2" xfId="565" xr:uid="{294BACC7-E246-4A10-8C40-65E311532FB5}"/>
    <cellStyle name="60 % - Akzent6 3" xfId="434" xr:uid="{4B4971A4-9498-440F-8E50-5255E974F36D}"/>
    <cellStyle name="60% - Accent1" xfId="11066" builtinId="32" customBuiltin="1"/>
    <cellStyle name="60% - Accent1 2" xfId="272" xr:uid="{77C07441-E038-4E3E-BCF3-98FC1D53EF99}"/>
    <cellStyle name="60% - Accent1 2 2" xfId="1623" xr:uid="{D59E9B56-4CD6-48E1-8563-EE5F7DA5ED4F}"/>
    <cellStyle name="60% - Accent1 2 2 2" xfId="1624" xr:uid="{742F7CDB-88B7-44C2-8D6F-B93C3FC2D71C}"/>
    <cellStyle name="60% - Accent1 2 2 3" xfId="1625" xr:uid="{7ABB2B4A-D511-4D2A-B9FB-AE9086296A4C}"/>
    <cellStyle name="60% - Accent1 2 2 4" xfId="2299" xr:uid="{E96D3689-048A-4CD0-83D5-F86449AC5825}"/>
    <cellStyle name="60% - Accent1 2 3" xfId="1626" xr:uid="{7FAD83A6-F1F3-4135-A61C-B0546B062984}"/>
    <cellStyle name="60% - Accent1 2 4" xfId="2300" xr:uid="{A0423E6C-08FD-4D26-87E2-B6F9CDFFB7DF}"/>
    <cellStyle name="60% - Accent1 2 5" xfId="3707" xr:uid="{D43310D4-8FC5-4C13-9D46-421B7C4DA2A3}"/>
    <cellStyle name="60% - Accent1 3" xfId="386" xr:uid="{0CB7B3AC-87D5-4E73-88F2-801F8CF39EFF}"/>
    <cellStyle name="60% - Accent1 4" xfId="161" xr:uid="{31055026-B876-4974-9A96-CBE00A26DAEA}"/>
    <cellStyle name="60% - Accent2" xfId="11067" builtinId="36" customBuiltin="1"/>
    <cellStyle name="60% - Accent2 2" xfId="273" xr:uid="{B688C47A-1972-4372-823B-B66960D3CDE7}"/>
    <cellStyle name="60% - Accent2 2 2" xfId="1627" xr:uid="{CA4D7D48-C060-460E-AD37-ECA7270C7A1C}"/>
    <cellStyle name="60% - Accent2 2 2 2" xfId="1628" xr:uid="{5609ADB2-967A-48F1-BD22-FD7D2DE92B1E}"/>
    <cellStyle name="60% - Accent2 2 2 3" xfId="1629" xr:uid="{7A9E2DD3-A632-447D-ABA5-F073BFCCA6BA}"/>
    <cellStyle name="60% - Accent2 2 2 4" xfId="2301" xr:uid="{A3B699D4-A436-4708-8C69-F86D0F783754}"/>
    <cellStyle name="60% - Accent2 2 3" xfId="1630" xr:uid="{8571F3FA-BE0D-4B38-BB15-E69FF8F701EB}"/>
    <cellStyle name="60% - Accent2 2 4" xfId="2302" xr:uid="{55073D19-61F7-48BD-A822-EC99C6876015}"/>
    <cellStyle name="60% - Accent2 2 5" xfId="3708" xr:uid="{B6DC60FB-0D60-4901-B06E-99FCADC944C6}"/>
    <cellStyle name="60% - Accent2 3" xfId="387" xr:uid="{2EE6B608-E6D5-430B-A5F2-E8C303D1BD58}"/>
    <cellStyle name="60% - Accent2 4" xfId="162" xr:uid="{4E18FF1F-A9ED-4837-886E-635DA8AE86E3}"/>
    <cellStyle name="60% - Accent3" xfId="11068" builtinId="40" customBuiltin="1"/>
    <cellStyle name="60% - Accent3 2" xfId="274" xr:uid="{A6356D11-C0A3-4460-98EC-B9AC9AEFC02B}"/>
    <cellStyle name="60% - Accent3 2 2" xfId="1631" xr:uid="{2FB2570C-C2BC-4FB6-BB92-4A7241F8BC32}"/>
    <cellStyle name="60% - Accent3 2 2 2" xfId="1632" xr:uid="{874319D1-F726-472F-93DE-CD8773F4568E}"/>
    <cellStyle name="60% - Accent3 2 2 3" xfId="1633" xr:uid="{A021567F-7AB1-4EF2-8B4E-0D9B979C4BD9}"/>
    <cellStyle name="60% - Accent3 2 2 4" xfId="2303" xr:uid="{549DF242-8F8B-480C-8491-5847390AB67B}"/>
    <cellStyle name="60% - Accent3 2 3" xfId="1634" xr:uid="{D2074AF4-FB0A-4664-8EBA-73BDE2D285F1}"/>
    <cellStyle name="60% - Accent3 2 4" xfId="2304" xr:uid="{6920581B-E96A-445C-B52B-7A07AC061CFD}"/>
    <cellStyle name="60% - Accent3 2 5" xfId="3709" xr:uid="{D6B5ABE3-B8D2-4A94-A6C6-375E0C4297A2}"/>
    <cellStyle name="60% - Accent3 3" xfId="388" xr:uid="{DB6589D5-1C4A-4E7F-8F08-B42B3DEC335D}"/>
    <cellStyle name="60% - Accent3 4" xfId="163" xr:uid="{21B59DB7-A6FA-4695-8EDD-32197C37F3EE}"/>
    <cellStyle name="60% - Accent4" xfId="11069" builtinId="44" customBuiltin="1"/>
    <cellStyle name="60% - Accent4 2" xfId="275" xr:uid="{240F1EC4-1F65-4AF0-8033-82315AC15913}"/>
    <cellStyle name="60% - Accent4 2 2" xfId="1635" xr:uid="{9F2A473E-1822-47C2-91DA-9E1C1A1854E9}"/>
    <cellStyle name="60% - Accent4 2 2 2" xfId="1636" xr:uid="{E34CDD50-7100-467A-8934-752CBC8C0BA9}"/>
    <cellStyle name="60% - Accent4 2 2 3" xfId="1637" xr:uid="{B7F22DD5-EFCF-446A-85C3-C8CE248D092B}"/>
    <cellStyle name="60% - Accent4 2 2 4" xfId="2305" xr:uid="{159B9D22-E1B6-4B7E-8F86-977F65FAE93A}"/>
    <cellStyle name="60% - Accent4 2 3" xfId="1638" xr:uid="{549FA8C4-6981-496E-9C73-0575C0D11916}"/>
    <cellStyle name="60% - Accent4 2 4" xfId="2306" xr:uid="{FDF14425-A892-4DF4-8EA4-64E1D616EEF6}"/>
    <cellStyle name="60% - Accent4 2 5" xfId="3710" xr:uid="{426A8891-AC40-4CAC-9A04-C075AD3BAD4C}"/>
    <cellStyle name="60% - Accent4 3" xfId="389" xr:uid="{F42507D3-FD54-4B77-AABE-D763ED38E84B}"/>
    <cellStyle name="60% - Accent4 4" xfId="164" xr:uid="{9B38C500-CE46-44E1-8617-4B87983E1CB3}"/>
    <cellStyle name="60% - Accent5" xfId="11070" builtinId="48" customBuiltin="1"/>
    <cellStyle name="60% - Accent5 2" xfId="276" xr:uid="{FFB1644F-D5F4-4BA3-953E-972E83382AAB}"/>
    <cellStyle name="60% - Accent5 2 2" xfId="1639" xr:uid="{963D1397-7969-44CB-86DD-E1C093A238CD}"/>
    <cellStyle name="60% - Accent5 2 2 2" xfId="1640" xr:uid="{8098DD32-470E-46F6-8CD0-611DFCB5E47F}"/>
    <cellStyle name="60% - Accent5 2 2 3" xfId="1641" xr:uid="{4B2C0A94-874E-479B-AACF-0762B5978590}"/>
    <cellStyle name="60% - Accent5 2 2 4" xfId="2307" xr:uid="{3B3762BD-E81F-403D-B73D-CD268DBC0D15}"/>
    <cellStyle name="60% - Accent5 2 3" xfId="1642" xr:uid="{31AD8586-83A2-445B-997F-A0F423C7C8D1}"/>
    <cellStyle name="60% - Accent5 2 4" xfId="2308" xr:uid="{144F64BD-3512-4BAA-8531-17B4869D8C7B}"/>
    <cellStyle name="60% - Accent5 2 5" xfId="3711" xr:uid="{9728A30A-E9C9-480C-9F5E-0E4D1D1F8C10}"/>
    <cellStyle name="60% - Accent5 3" xfId="390" xr:uid="{914258C2-E081-4D33-A26D-ABA9ABE676C6}"/>
    <cellStyle name="60% - Accent5 4" xfId="165" xr:uid="{0D7407B0-5CF5-44FD-B895-758F41A655F2}"/>
    <cellStyle name="60% - Accent6" xfId="11071" builtinId="52" customBuiltin="1"/>
    <cellStyle name="60% - Accent6 2" xfId="277" xr:uid="{B24B8F58-BC44-4933-99EE-3E6EC12CF59B}"/>
    <cellStyle name="60% - Accent6 2 2" xfId="1643" xr:uid="{57A1E899-A5CE-49DD-86A2-12F9C2ABD607}"/>
    <cellStyle name="60% - Accent6 2 2 2" xfId="1644" xr:uid="{6663DC93-C657-408C-8E99-5B5E5C8714CF}"/>
    <cellStyle name="60% - Accent6 2 2 3" xfId="1645" xr:uid="{E1CC5806-E92D-4B94-88C1-4D245A61298E}"/>
    <cellStyle name="60% - Accent6 2 2 4" xfId="2309" xr:uid="{41E78A4B-8F7A-4DDB-84E6-D82E11FB10CD}"/>
    <cellStyle name="60% - Accent6 2 3" xfId="1646" xr:uid="{521E4F43-3F95-44B1-A72E-131CA800B9A5}"/>
    <cellStyle name="60% - Accent6 2 4" xfId="2310" xr:uid="{08F20201-4973-4A03-8EA2-01A43D096C16}"/>
    <cellStyle name="60% - Accent6 2 5" xfId="3712" xr:uid="{F5B9C328-61E9-4299-856F-BC5A7E81B836}"/>
    <cellStyle name="60% - Accent6 3" xfId="391" xr:uid="{F1D3E339-1F57-4815-BE6B-80E12FA70B66}"/>
    <cellStyle name="60% - Accent6 4" xfId="166" xr:uid="{FE14A5F7-4E33-47CB-BE77-B708B8802B5E}"/>
    <cellStyle name="Accent1" xfId="129" builtinId="29" customBuiltin="1"/>
    <cellStyle name="Accent1 - 20%" xfId="6" xr:uid="{00000000-0005-0000-0000-000000000000}"/>
    <cellStyle name="Accent1 - 40%" xfId="7" xr:uid="{00000000-0005-0000-0000-000001000000}"/>
    <cellStyle name="Accent1 - 60%" xfId="8" xr:uid="{00000000-0005-0000-0000-000002000000}"/>
    <cellStyle name="Accent1 2" xfId="5" xr:uid="{00000000-0005-0000-0000-000003000000}"/>
    <cellStyle name="Accent1 2 2" xfId="1647" xr:uid="{90E9FFA3-192E-4B15-8D16-399CD937897C}"/>
    <cellStyle name="Accent1 2 2 2" xfId="1648" xr:uid="{46875EDD-0593-4250-9930-07CACEC7C283}"/>
    <cellStyle name="Accent1 2 2 3" xfId="1649" xr:uid="{6992B564-8CF8-4EBD-BF30-398E9F15BCB6}"/>
    <cellStyle name="Accent1 2 2 4" xfId="2311" xr:uid="{1DA13EC6-C57E-41C3-88F9-F89CC35287C9}"/>
    <cellStyle name="Accent1 2 3" xfId="1650" xr:uid="{CFF5F8B5-AA29-4975-B4B2-186793E82D23}"/>
    <cellStyle name="Accent1 2 4" xfId="2312" xr:uid="{D70FC3C6-FC58-406E-A1DD-A8F92BDE6D03}"/>
    <cellStyle name="Accent1 2 5" xfId="278" xr:uid="{80B5EFDE-7D98-41FF-8546-82286E623EA6}"/>
    <cellStyle name="Accent1 3" xfId="91" xr:uid="{00000000-0005-0000-0000-000004000000}"/>
    <cellStyle name="Accent1 3 2" xfId="392" xr:uid="{9C46A0D2-C7FB-477B-881C-EE1D869E9FD3}"/>
    <cellStyle name="Accent1 4" xfId="107" xr:uid="{00000000-0005-0000-0000-000005000000}"/>
    <cellStyle name="Accent1 4 2" xfId="525" xr:uid="{3F05A3A2-333D-4FBE-A5BF-36C3DCD9DA41}"/>
    <cellStyle name="Accent1 5" xfId="108" xr:uid="{00000000-0005-0000-0000-000006000000}"/>
    <cellStyle name="Accent2" xfId="132" builtinId="33" customBuiltin="1"/>
    <cellStyle name="Accent2 - 20%" xfId="10" xr:uid="{00000000-0005-0000-0000-000007000000}"/>
    <cellStyle name="Accent2 - 40%" xfId="11" xr:uid="{00000000-0005-0000-0000-000008000000}"/>
    <cellStyle name="Accent2 - 60%" xfId="12" xr:uid="{00000000-0005-0000-0000-000009000000}"/>
    <cellStyle name="Accent2 2" xfId="9" xr:uid="{00000000-0005-0000-0000-00000A000000}"/>
    <cellStyle name="Accent2 2 2" xfId="1651" xr:uid="{51B41831-A7B6-4D92-80C5-30CAC6E97D67}"/>
    <cellStyle name="Accent2 2 2 2" xfId="1652" xr:uid="{E0389F61-40C2-4D80-8D8E-27CAFC07D2F2}"/>
    <cellStyle name="Accent2 2 2 3" xfId="1653" xr:uid="{94025C2A-16D2-41C9-BF00-E568B4058E3F}"/>
    <cellStyle name="Accent2 2 2 4" xfId="2313" xr:uid="{DF702D1C-9FC5-4D0C-80E1-D4A2F4925A47}"/>
    <cellStyle name="Accent2 2 3" xfId="1654" xr:uid="{AF043B63-CB97-4770-A07E-C36D5FBE1075}"/>
    <cellStyle name="Accent2 2 4" xfId="2314" xr:uid="{13902D38-2F8B-485B-AC6B-4C4629022C62}"/>
    <cellStyle name="Accent2 2 5" xfId="279" xr:uid="{A1FC1681-75D0-4B42-9EE5-66BFE9A826D3}"/>
    <cellStyle name="Accent2 3" xfId="93" xr:uid="{00000000-0005-0000-0000-00000B000000}"/>
    <cellStyle name="Accent2 3 2" xfId="393" xr:uid="{F88AD6DC-A295-49AB-B419-8BBDE6DBB6CE}"/>
    <cellStyle name="Accent2 4" xfId="106" xr:uid="{00000000-0005-0000-0000-00000C000000}"/>
    <cellStyle name="Accent2 4 2" xfId="526" xr:uid="{F03A15A0-712D-4FC7-9504-A787E5B765D9}"/>
    <cellStyle name="Accent2 5" xfId="92" xr:uid="{00000000-0005-0000-0000-00000D000000}"/>
    <cellStyle name="Accent3" xfId="135" builtinId="37" customBuiltin="1"/>
    <cellStyle name="Accent3 - 20%" xfId="14" xr:uid="{00000000-0005-0000-0000-00000E000000}"/>
    <cellStyle name="Accent3 - 40%" xfId="15" xr:uid="{00000000-0005-0000-0000-00000F000000}"/>
    <cellStyle name="Accent3 - 60%" xfId="16" xr:uid="{00000000-0005-0000-0000-000010000000}"/>
    <cellStyle name="Accent3 2" xfId="13" xr:uid="{00000000-0005-0000-0000-000011000000}"/>
    <cellStyle name="Accent3 2 2" xfId="1655" xr:uid="{DB3B8669-47F7-42A0-B2FA-5F5CF33F0C14}"/>
    <cellStyle name="Accent3 2 2 2" xfId="1656" xr:uid="{1CE8B434-800E-452B-ACFD-07DA2541271B}"/>
    <cellStyle name="Accent3 2 2 3" xfId="1657" xr:uid="{BEC13F91-39B4-44B3-8D66-4BA4545B784D}"/>
    <cellStyle name="Accent3 2 2 4" xfId="2315" xr:uid="{6E332A66-ABF4-4ACA-A1E1-0E527AF18A14}"/>
    <cellStyle name="Accent3 2 3" xfId="1658" xr:uid="{320914FC-71DB-4F9E-A3BE-D753BEF00FB7}"/>
    <cellStyle name="Accent3 2 4" xfId="2316" xr:uid="{C825B339-F24C-413F-9F0F-FF51A40CFBB1}"/>
    <cellStyle name="Accent3 2 5" xfId="280" xr:uid="{C024C43C-2A22-4F84-BB5B-D09395060A1F}"/>
    <cellStyle name="Accent3 3" xfId="94" xr:uid="{00000000-0005-0000-0000-000012000000}"/>
    <cellStyle name="Accent3 3 2" xfId="394" xr:uid="{95C434F1-2730-4B72-B7D3-D411E3B15EE5}"/>
    <cellStyle name="Accent3 4" xfId="105" xr:uid="{00000000-0005-0000-0000-000013000000}"/>
    <cellStyle name="Accent3 4 2" xfId="527" xr:uid="{A88F36E8-2EFF-40C3-8339-556C7A5267E8}"/>
    <cellStyle name="Accent3 5" xfId="95" xr:uid="{00000000-0005-0000-0000-000014000000}"/>
    <cellStyle name="Accent4" xfId="138" builtinId="41" customBuiltin="1"/>
    <cellStyle name="Accent4 - 20%" xfId="18" xr:uid="{00000000-0005-0000-0000-000015000000}"/>
    <cellStyle name="Accent4 - 40%" xfId="19" xr:uid="{00000000-0005-0000-0000-000016000000}"/>
    <cellStyle name="Accent4 - 60%" xfId="20" xr:uid="{00000000-0005-0000-0000-000017000000}"/>
    <cellStyle name="Accent4 2" xfId="17" xr:uid="{00000000-0005-0000-0000-000018000000}"/>
    <cellStyle name="Accent4 2 2" xfId="1659" xr:uid="{06184CA2-05B7-460B-A4B0-542930A82C9C}"/>
    <cellStyle name="Accent4 2 2 2" xfId="1660" xr:uid="{7A9B3CCD-2397-4232-AE17-A47E570CAB88}"/>
    <cellStyle name="Accent4 2 2 3" xfId="1661" xr:uid="{BD1CC5A2-965D-4B07-A3C0-003B213905A3}"/>
    <cellStyle name="Accent4 2 2 4" xfId="2317" xr:uid="{382A31FD-4406-4880-878E-A2D39262B150}"/>
    <cellStyle name="Accent4 2 3" xfId="1662" xr:uid="{39ED6AB3-F2D5-4766-B701-CF2ECC5B9176}"/>
    <cellStyle name="Accent4 2 4" xfId="2318" xr:uid="{34CD7989-BDF7-4B5A-9399-9FCC71F51143}"/>
    <cellStyle name="Accent4 2 5" xfId="281" xr:uid="{B13B4263-68E1-42C4-99B5-7B83B0D219F0}"/>
    <cellStyle name="Accent4 3" xfId="96" xr:uid="{00000000-0005-0000-0000-000019000000}"/>
    <cellStyle name="Accent4 3 2" xfId="395" xr:uid="{12F5A4A9-95E6-4E99-A479-E08C7DB894F1}"/>
    <cellStyle name="Accent4 4" xfId="104" xr:uid="{00000000-0005-0000-0000-00001A000000}"/>
    <cellStyle name="Accent4 4 2" xfId="528" xr:uid="{97CC5A3A-580B-4A32-A51E-6FCE6474A713}"/>
    <cellStyle name="Accent4 5" xfId="97" xr:uid="{00000000-0005-0000-0000-00001B000000}"/>
    <cellStyle name="Accent5" xfId="141" builtinId="45" customBuiltin="1"/>
    <cellStyle name="Accent5 - 20%" xfId="22" xr:uid="{00000000-0005-0000-0000-00001C000000}"/>
    <cellStyle name="Accent5 - 40%" xfId="23" xr:uid="{00000000-0005-0000-0000-00001D000000}"/>
    <cellStyle name="Accent5 - 60%" xfId="24" xr:uid="{00000000-0005-0000-0000-00001E000000}"/>
    <cellStyle name="Accent5 2" xfId="21" xr:uid="{00000000-0005-0000-0000-00001F000000}"/>
    <cellStyle name="Accent5 2 2" xfId="1663" xr:uid="{98095D45-BF04-406F-A1FD-4599E3B78DFB}"/>
    <cellStyle name="Accent5 2 2 2" xfId="1664" xr:uid="{8662C4AE-E23B-4769-A74B-C0363464EBCE}"/>
    <cellStyle name="Accent5 2 2 3" xfId="1665" xr:uid="{F2BF1F2D-F31E-4310-9A72-DAAF8A7A1B7A}"/>
    <cellStyle name="Accent5 2 2 4" xfId="2319" xr:uid="{CA7A227B-CA45-4910-B0E7-D011B23F3505}"/>
    <cellStyle name="Accent5 2 3" xfId="1666" xr:uid="{46083010-3C61-4571-AC54-4E2B96CF5F24}"/>
    <cellStyle name="Accent5 2 4" xfId="2320" xr:uid="{E8F7E51F-798E-453C-81D2-91B6BDC4F5EE}"/>
    <cellStyle name="Accent5 2 5" xfId="282" xr:uid="{5B63E4B2-C7A9-4820-945B-EB20A5333DD7}"/>
    <cellStyle name="Accent5 3" xfId="98" xr:uid="{00000000-0005-0000-0000-000020000000}"/>
    <cellStyle name="Accent5 3 2" xfId="396" xr:uid="{FFAD5B50-1752-49CA-82AE-C5794C26841A}"/>
    <cellStyle name="Accent5 4" xfId="103" xr:uid="{00000000-0005-0000-0000-000021000000}"/>
    <cellStyle name="Accent5 4 2" xfId="529" xr:uid="{564CBEB5-289A-43EB-ACC9-9148709F5DBD}"/>
    <cellStyle name="Accent5 5" xfId="99" xr:uid="{00000000-0005-0000-0000-000022000000}"/>
    <cellStyle name="Accent6" xfId="144" builtinId="49" customBuiltin="1"/>
    <cellStyle name="Accent6 - 20%" xfId="26" xr:uid="{00000000-0005-0000-0000-000023000000}"/>
    <cellStyle name="Accent6 - 40%" xfId="27" xr:uid="{00000000-0005-0000-0000-000024000000}"/>
    <cellStyle name="Accent6 - 60%" xfId="28" xr:uid="{00000000-0005-0000-0000-000025000000}"/>
    <cellStyle name="Accent6 2" xfId="25" xr:uid="{00000000-0005-0000-0000-000026000000}"/>
    <cellStyle name="Accent6 2 2" xfId="1667" xr:uid="{2F598BC4-B0F0-4AD8-AF49-2870BD2D9A21}"/>
    <cellStyle name="Accent6 2 2 2" xfId="1668" xr:uid="{CCE20F57-F812-4F82-B0E0-F722F4B3224F}"/>
    <cellStyle name="Accent6 2 2 3" xfId="1669" xr:uid="{6A8C443B-3A70-4061-BC30-835EB0F78542}"/>
    <cellStyle name="Accent6 2 2 4" xfId="2321" xr:uid="{891EAD83-A44D-4D06-BA62-6FF52D6780CD}"/>
    <cellStyle name="Accent6 2 3" xfId="1670" xr:uid="{713CEC10-C37C-4206-B232-2E0AAA0428FF}"/>
    <cellStyle name="Accent6 2 4" xfId="2322" xr:uid="{C97C4F69-85C9-4579-B179-B168070C46F0}"/>
    <cellStyle name="Accent6 2 5" xfId="283" xr:uid="{5D160AC2-1B7D-4D68-B603-4A29249AFD09}"/>
    <cellStyle name="Accent6 3" xfId="100" xr:uid="{00000000-0005-0000-0000-000027000000}"/>
    <cellStyle name="Accent6 3 2" xfId="397" xr:uid="{C758FD25-0270-485D-8253-5246F3F5F2FC}"/>
    <cellStyle name="Accent6 4" xfId="102" xr:uid="{00000000-0005-0000-0000-000028000000}"/>
    <cellStyle name="Accent6 4 2" xfId="530" xr:uid="{7062C0C3-81F1-472F-B6C2-2A499AFD821A}"/>
    <cellStyle name="Accent6 5" xfId="101" xr:uid="{00000000-0005-0000-0000-000029000000}"/>
    <cellStyle name="AggblueBoldCels" xfId="284" xr:uid="{4AE7B8B9-37DB-4234-B4A1-D69D0EF09783}"/>
    <cellStyle name="AggblueBoldCels 2" xfId="285" xr:uid="{91BE787C-794F-4DF6-AB85-D049384FE85A}"/>
    <cellStyle name="AggblueCels" xfId="206" xr:uid="{974AA4D4-3160-44B7-8B26-2F1D8A84616D}"/>
    <cellStyle name="AggblueCels 2" xfId="286" xr:uid="{5BBE755E-BA54-4159-8F59-FCE9796ACE92}"/>
    <cellStyle name="AggblueCels_1x" xfId="205" xr:uid="{4495B5B0-A8B9-402A-A0D7-15DC35A291E4}"/>
    <cellStyle name="AggBoldCells" xfId="179" xr:uid="{9A13B2F5-5961-40B5-B9E7-CF842A19E209}"/>
    <cellStyle name="AggBoldCells 2" xfId="287" xr:uid="{62ED2F60-653F-430A-9111-07E7A143F5B2}"/>
    <cellStyle name="AggBoldCells 3" xfId="367" xr:uid="{C4720370-3C54-4892-AF82-0520B9DA5D7C}"/>
    <cellStyle name="AggBoldCells 4" xfId="519" xr:uid="{7CE58BA9-864F-445E-8043-799DD78598BB}"/>
    <cellStyle name="AggCels" xfId="182" xr:uid="{2F7B29A9-1DD3-47D7-B76D-FDB274B4E22F}"/>
    <cellStyle name="AggCels 2" xfId="288" xr:uid="{30CA990D-AF81-48E7-B6DA-72281F376D1F}"/>
    <cellStyle name="AggCels 3" xfId="368" xr:uid="{33D4444A-4DE0-498E-9C37-3CB39E2473FD}"/>
    <cellStyle name="AggCels 4" xfId="520" xr:uid="{D5EC4D73-95E2-4EA5-BE06-B532EE73F04D}"/>
    <cellStyle name="AggCels_T(2)" xfId="180" xr:uid="{9FC2AC69-FB99-445A-A586-E0A533002CAF}"/>
    <cellStyle name="AggGreen" xfId="196" xr:uid="{AEDCA132-B9EC-469E-9322-BF844C73946B}"/>
    <cellStyle name="AggGreen 2" xfId="289" xr:uid="{BB03ADDA-3CCF-4715-B2CD-6CBB8D3C7CC1}"/>
    <cellStyle name="AggGreen 2 2" xfId="578" xr:uid="{DA33A1EB-2DCE-4483-A80E-B4634035F73B}"/>
    <cellStyle name="AggGreen 2 2 2" xfId="755" xr:uid="{19FF00A5-055D-49C5-98F2-A02C4D12AB3C}"/>
    <cellStyle name="AggGreen 2 2 2 10" xfId="14116" xr:uid="{B86C5881-F183-4FB2-82B9-8D1345C9FE75}"/>
    <cellStyle name="AggGreen 2 2 2 11" xfId="18009" xr:uid="{E25041E0-F7D3-4BA0-93E0-E95C99CD234D}"/>
    <cellStyle name="AggGreen 2 2 2 2" xfId="970" xr:uid="{742DF077-2E96-4751-9A30-512B7FCCF9C0}"/>
    <cellStyle name="AggGreen 2 2 2 2 10" xfId="18223" xr:uid="{545B8B87-FADF-412E-8403-992049026D01}"/>
    <cellStyle name="AggGreen 2 2 2 2 2" xfId="1250" xr:uid="{6D1FFDFA-C291-4519-A829-75658D035404}"/>
    <cellStyle name="AggGreen 2 2 2 2 2 2" xfId="5518" xr:uid="{EBEB2C37-DCD2-4970-A1EF-76C2452FB28F}"/>
    <cellStyle name="AggGreen 2 2 2 2 2 2 2" xfId="16950" xr:uid="{3FA2EDE8-AC06-4A0C-B6F5-7D0E46ADFC32}"/>
    <cellStyle name="AggGreen 2 2 2 2 2 3" xfId="4652" xr:uid="{97BDC743-1B22-4938-B276-43A1326C56BC}"/>
    <cellStyle name="AggGreen 2 2 2 2 2 3 2" xfId="16084" xr:uid="{D42AFA5F-76B9-4868-B490-DE5609096331}"/>
    <cellStyle name="AggGreen 2 2 2 2 2 4" xfId="6839" xr:uid="{10069164-385F-45B9-BA58-C235D6902E97}"/>
    <cellStyle name="AggGreen 2 2 2 2 2 5" xfId="8832" xr:uid="{5BDEDD3B-8404-422A-BDB0-ED5AE1C8FCE0}"/>
    <cellStyle name="AggGreen 2 2 2 2 2 6" xfId="9699" xr:uid="{26591920-2189-4C6C-868B-203DD7D43CDD}"/>
    <cellStyle name="AggGreen 2 2 2 2 2 7" xfId="12343" xr:uid="{76155AB7-24F0-472E-B58A-D18AE67A0899}"/>
    <cellStyle name="AggGreen 2 2 2 2 2 8" xfId="14487" xr:uid="{5006D3E5-D57A-4816-9CCE-37614BA93F66}"/>
    <cellStyle name="AggGreen 2 2 2 2 2 9" xfId="18502" xr:uid="{444BD59E-867F-45FF-A1B6-4A1D432CE1E1}"/>
    <cellStyle name="AggGreen 2 2 2 2 3" xfId="4087" xr:uid="{B211DA9E-0209-4768-84D8-BBCBA8096980}"/>
    <cellStyle name="AggGreen 2 2 2 2 3 2" xfId="15519" xr:uid="{4454133A-A92F-485B-AC3F-18DBFFB4A96D}"/>
    <cellStyle name="AggGreen 2 2 2 2 4" xfId="4174" xr:uid="{3B1E5AAB-9FAF-4540-8C26-F7B14B2C1593}"/>
    <cellStyle name="AggGreen 2 2 2 2 4 2" xfId="15606" xr:uid="{7E732056-927F-425C-BB85-1EFD0D71A5CA}"/>
    <cellStyle name="AggGreen 2 2 2 2 5" xfId="6616" xr:uid="{B928AD69-9E4A-40A6-B6FD-F06A2C6B7722}"/>
    <cellStyle name="AggGreen 2 2 2 2 6" xfId="8579" xr:uid="{6EB9D780-9708-471B-8F5F-B7FC56EB29E8}"/>
    <cellStyle name="AggGreen 2 2 2 2 7" xfId="9315" xr:uid="{00C5F513-B113-4BCA-A6F6-0B78C3DB9B26}"/>
    <cellStyle name="AggGreen 2 2 2 2 8" xfId="12697" xr:uid="{3D3FAB48-86C6-47AD-9951-02AD5E8EAD5A}"/>
    <cellStyle name="AggGreen 2 2 2 2 9" xfId="13690" xr:uid="{52C42616-547A-4CAB-B54D-8C95245B3DD3}"/>
    <cellStyle name="AggGreen 2 2 2 3" xfId="1464" xr:uid="{FD9720B4-645A-48F1-A49A-6E76D780FEBB}"/>
    <cellStyle name="AggGreen 2 2 2 3 2" xfId="5355" xr:uid="{8DBF5E81-A0BF-4F87-8CB5-4C528F929320}"/>
    <cellStyle name="AggGreen 2 2 2 3 2 2" xfId="16787" xr:uid="{F4A1AF77-C7DA-4CA2-8EE1-0C2D2DCC943B}"/>
    <cellStyle name="AggGreen 2 2 2 3 3" xfId="4406" xr:uid="{1C395DF5-EAAC-4CEF-A3E8-D4ED6E6FB7F1}"/>
    <cellStyle name="AggGreen 2 2 2 3 3 2" xfId="15838" xr:uid="{40AB8114-8C6F-4E5C-B987-02B081D459CD}"/>
    <cellStyle name="AggGreen 2 2 2 3 4" xfId="7005" xr:uid="{ED3266C8-F849-4F70-A0D2-1FA71D0EC5B6}"/>
    <cellStyle name="AggGreen 2 2 2 3 5" xfId="9046" xr:uid="{357E496D-4638-43CF-8A87-9844031A467F}"/>
    <cellStyle name="AggGreen 2 2 2 3 6" xfId="8584" xr:uid="{4BCC8B1E-D55D-4704-B8D3-D44F67534A5F}"/>
    <cellStyle name="AggGreen 2 2 2 3 7" xfId="11455" xr:uid="{D214653E-96E0-4B5C-9A2F-1776AA0D1A24}"/>
    <cellStyle name="AggGreen 2 2 2 3 8" xfId="14334" xr:uid="{5347E6F1-CF63-4FEA-BC99-87FF63ADFB57}"/>
    <cellStyle name="AggGreen 2 2 2 3 9" xfId="18716" xr:uid="{2F1C7B9E-A4B3-49EF-AA85-1ED3303CC8A4}"/>
    <cellStyle name="AggGreen 2 2 2 4" xfId="3991" xr:uid="{3F668E67-BEE2-4BCB-A8D0-9BDB32DF273A}"/>
    <cellStyle name="AggGreen 2 2 2 4 2" xfId="15423" xr:uid="{C7026B6D-45F2-47F4-8BCF-6D26E75651F8}"/>
    <cellStyle name="AggGreen 2 2 2 5" xfId="4219" xr:uid="{07925F2B-BFD3-4FF2-B583-6DDC6D8A4541}"/>
    <cellStyle name="AggGreen 2 2 2 5 2" xfId="15651" xr:uid="{038E8966-9A0B-448E-ACC6-E05FD0089575}"/>
    <cellStyle name="AggGreen 2 2 2 6" xfId="6464" xr:uid="{6F609A6D-DAAC-488D-8570-11F6DBA36888}"/>
    <cellStyle name="AggGreen 2 2 2 7" xfId="8431" xr:uid="{55ABBCE6-0115-4997-960C-C727ACFA1D6E}"/>
    <cellStyle name="AggGreen 2 2 2 8" xfId="8362" xr:uid="{27BFDA17-7BD4-4679-923A-5AE3DCBC2C75}"/>
    <cellStyle name="AggGreen 2 2 2 9" xfId="11100" xr:uid="{29631B0A-C16E-49DB-9E37-0921C3DCCDCD}"/>
    <cellStyle name="AggGreen 2 2 3" xfId="885" xr:uid="{E8CA08CC-BECD-4F0C-951C-852648A55BB5}"/>
    <cellStyle name="AggGreen 2 2 3 10" xfId="18138" xr:uid="{11305590-6EDA-4F6A-9AC4-AFEC2E8640EF}"/>
    <cellStyle name="AggGreen 2 2 3 2" xfId="1317" xr:uid="{1A22185C-9B0C-4246-8BE8-5105AD3E5ABC}"/>
    <cellStyle name="AggGreen 2 2 3 2 2" xfId="4776" xr:uid="{B38D25E8-C025-4496-B90E-09107E1A4FA2}"/>
    <cellStyle name="AggGreen 2 2 3 2 2 2" xfId="16208" xr:uid="{21C238DB-CFDE-4FB4-A303-B585EB5A1107}"/>
    <cellStyle name="AggGreen 2 2 3 2 3" xfId="5111" xr:uid="{77A82C0B-7D63-4419-8AF6-2962FFB61EB9}"/>
    <cellStyle name="AggGreen 2 2 3 2 3 2" xfId="16543" xr:uid="{E3D88537-21DD-43EB-B387-4F47826F45E0}"/>
    <cellStyle name="AggGreen 2 2 3 2 4" xfId="6889" xr:uid="{A7075EBD-A0BA-4DCF-9322-D0EB7C8A29EC}"/>
    <cellStyle name="AggGreen 2 2 3 2 5" xfId="8899" xr:uid="{4A1E2F57-FE76-4F76-97D1-379A8953B5E5}"/>
    <cellStyle name="AggGreen 2 2 3 2 6" xfId="9652" xr:uid="{ABF26A5E-EF19-4C06-8931-7E9D19AD0D56}"/>
    <cellStyle name="AggGreen 2 2 3 2 7" xfId="11148" xr:uid="{D5369583-20CE-48E7-A058-E88ECD4F8417}"/>
    <cellStyle name="AggGreen 2 2 3 2 8" xfId="14441" xr:uid="{C00B3F6A-5BDD-4D16-B6D1-DD5B3170EE43}"/>
    <cellStyle name="AggGreen 2 2 3 2 9" xfId="18569" xr:uid="{C92A3D90-D6A7-4BDA-9E7F-7FB660714AC6}"/>
    <cellStyle name="AggGreen 2 2 3 3" xfId="5665" xr:uid="{F4D6BE08-067F-4386-BA65-65A5BCBEF63E}"/>
    <cellStyle name="AggGreen 2 2 3 3 2" xfId="17097" xr:uid="{BA1FE8C2-67FC-4F64-ABAA-C855A00109F8}"/>
    <cellStyle name="AggGreen 2 2 3 4" xfId="4974" xr:uid="{56068878-52A8-4BB4-8A54-0E8080EBDCAE}"/>
    <cellStyle name="AggGreen 2 2 3 4 2" xfId="16406" xr:uid="{49E59637-EC2B-4E58-830A-F4974820FE48}"/>
    <cellStyle name="AggGreen 2 2 3 5" xfId="6550" xr:uid="{171FAB0E-1DE6-4ED5-B22F-07EF397B5DCB}"/>
    <cellStyle name="AggGreen 2 2 3 6" xfId="8517" xr:uid="{4CB02A24-7C3A-48AE-A8EB-C3ABB878189E}"/>
    <cellStyle name="AggGreen 2 2 3 7" xfId="9957" xr:uid="{6E8C6214-8F81-419F-B8E1-72CB7F69EAD1}"/>
    <cellStyle name="AggGreen 2 2 3 8" xfId="11598" xr:uid="{EC293768-B4CC-4A7F-BC0B-21894A72988F}"/>
    <cellStyle name="AggGreen 2 2 3 9" xfId="13643" xr:uid="{38292297-717A-4954-B921-54E1B7717BD2}"/>
    <cellStyle name="AggGreen 2 3" xfId="436" xr:uid="{BE4110DC-2F44-47F9-AE74-4FC5BC1C55A5}"/>
    <cellStyle name="AggGreen 2 3 10" xfId="10038" xr:uid="{96382B89-3383-4B08-A24D-7D25C2331AAF}"/>
    <cellStyle name="AggGreen 2 3 11" xfId="11240" xr:uid="{9D008F02-4E88-49F8-B6DF-EDA65825AA4E}"/>
    <cellStyle name="AggGreen 2 3 12" xfId="14760" xr:uid="{785A3B07-331A-46CB-A13A-3F6BACDB443A}"/>
    <cellStyle name="AggGreen 2 3 13" xfId="17896" xr:uid="{8F415DFD-5C76-4457-A6AC-E4D87428DC38}"/>
    <cellStyle name="AggGreen 2 3 2" xfId="775" xr:uid="{665337F1-B77E-49B1-8CCD-76DDADC28BC2}"/>
    <cellStyle name="AggGreen 2 3 2 10" xfId="14718" xr:uid="{9CB03040-4B6A-48EC-BEA7-47592F741E64}"/>
    <cellStyle name="AggGreen 2 3 2 11" xfId="18029" xr:uid="{E0195FD8-7D6C-4D09-ACF2-FFF2C368C51F}"/>
    <cellStyle name="AggGreen 2 3 2 2" xfId="990" xr:uid="{9337E722-D535-4476-AE06-1127F8DA82A2}"/>
    <cellStyle name="AggGreen 2 3 2 2 10" xfId="18243" xr:uid="{3781F405-2E0E-4AE4-A0C9-7B9D2214097A}"/>
    <cellStyle name="AggGreen 2 3 2 2 2" xfId="1391" xr:uid="{D0C423C8-E2CD-4952-85C2-90093D87E38F}"/>
    <cellStyle name="AggGreen 2 3 2 2 2 2" xfId="4763" xr:uid="{092387F5-88D4-4880-9B85-391FC79B0FEF}"/>
    <cellStyle name="AggGreen 2 3 2 2 2 2 2" xfId="16195" xr:uid="{1EF7262A-6F88-42CC-A162-F26027A2D56A}"/>
    <cellStyle name="AggGreen 2 3 2 2 2 3" xfId="4502" xr:uid="{F81036C3-B215-4F33-BED5-D958650183E3}"/>
    <cellStyle name="AggGreen 2 3 2 2 2 3 2" xfId="15934" xr:uid="{6CF749EB-B57E-491E-BC0D-720F371EF58C}"/>
    <cellStyle name="AggGreen 2 3 2 2 2 4" xfId="6945" xr:uid="{6F40F26C-DFE0-4DA6-8F84-370585152211}"/>
    <cellStyle name="AggGreen 2 3 2 2 2 5" xfId="8973" xr:uid="{E8C0E6B6-1748-4000-A6E0-270DF54B825A}"/>
    <cellStyle name="AggGreen 2 3 2 2 2 6" xfId="9206" xr:uid="{F1917777-C1F6-423F-BEF6-0FDDFC61AE3D}"/>
    <cellStyle name="AggGreen 2 3 2 2 2 7" xfId="11303" xr:uid="{865E8F94-C522-4ADC-A87A-9A7B5F20179D}"/>
    <cellStyle name="AggGreen 2 3 2 2 2 8" xfId="13982" xr:uid="{605C0ED6-5DD5-4EED-83E1-9E798E485FD0}"/>
    <cellStyle name="AggGreen 2 3 2 2 2 9" xfId="18643" xr:uid="{9246D99E-0D5E-4712-ADC7-2944B0A41821}"/>
    <cellStyle name="AggGreen 2 3 2 2 3" xfId="3958" xr:uid="{B3A6740C-CF89-4A16-A323-37C3FB003120}"/>
    <cellStyle name="AggGreen 2 3 2 2 3 2" xfId="15390" xr:uid="{BDE38474-6B1F-4B87-8A5C-3E26BD32217C}"/>
    <cellStyle name="AggGreen 2 3 2 2 4" xfId="3899" xr:uid="{BF011A79-3F82-4222-99A9-ADDA366BF290}"/>
    <cellStyle name="AggGreen 2 3 2 2 4 2" xfId="15331" xr:uid="{BC62F441-A725-4749-8C12-18DBCB53AEAB}"/>
    <cellStyle name="AggGreen 2 3 2 2 5" xfId="6630" xr:uid="{BEB0FC8A-9552-4959-B550-2D5A61DCF679}"/>
    <cellStyle name="AggGreen 2 3 2 2 6" xfId="8594" xr:uid="{6DCF4C30-BE6F-4D32-9BDD-5A0F82F3ED3F}"/>
    <cellStyle name="AggGreen 2 3 2 2 7" xfId="9897" xr:uid="{ACCBAD45-C3DC-47FE-A0AB-8DC755197454}"/>
    <cellStyle name="AggGreen 2 3 2 2 8" xfId="11280" xr:uid="{4538F7CF-EFD7-4B11-8241-9148C9135F6A}"/>
    <cellStyle name="AggGreen 2 3 2 2 9" xfId="14667" xr:uid="{18722086-8136-417D-8777-099EE1786EE1}"/>
    <cellStyle name="AggGreen 2 3 2 3" xfId="1091" xr:uid="{A05E311D-C5AD-4CDF-82CC-6B809A030C5D}"/>
    <cellStyle name="AggGreen 2 3 2 3 2" xfId="5622" xr:uid="{88FB9411-6396-4B10-ADF9-38AA2BD7116B}"/>
    <cellStyle name="AggGreen 2 3 2 3 2 2" xfId="17054" xr:uid="{0FBA4887-B9D9-4918-88B4-189AC086CA00}"/>
    <cellStyle name="AggGreen 2 3 2 3 3" xfId="5046" xr:uid="{904AF978-E58E-4CA5-976B-00DC3C23A3CD}"/>
    <cellStyle name="AggGreen 2 3 2 3 3 2" xfId="16478" xr:uid="{67DD4BCD-8970-40C4-878A-4994EA3376C4}"/>
    <cellStyle name="AggGreen 2 3 2 3 4" xfId="6708" xr:uid="{EA885ED1-563A-4C96-B851-4FD8C00D0DF0}"/>
    <cellStyle name="AggGreen 2 3 2 3 5" xfId="8673" xr:uid="{8BA7FE19-F691-47A6-BC0C-567159FE918F}"/>
    <cellStyle name="AggGreen 2 3 2 3 6" xfId="9819" xr:uid="{B79583D3-F516-4103-8F28-5B5E166E1AB8}"/>
    <cellStyle name="AggGreen 2 3 2 3 7" xfId="11268" xr:uid="{A1C63851-0FA8-4B6D-8CCE-4E69C4D6DC1D}"/>
    <cellStyle name="AggGreen 2 3 2 3 8" xfId="14043" xr:uid="{2D33A651-F0C4-465C-B2C0-BE7211D9A8C1}"/>
    <cellStyle name="AggGreen 2 3 2 3 9" xfId="18343" xr:uid="{56A8A692-EF70-4E56-8DD2-23F386A7D08C}"/>
    <cellStyle name="AggGreen 2 3 2 4" xfId="4160" xr:uid="{9AE266DA-8D9E-4E21-9431-0F1EEB3E7266}"/>
    <cellStyle name="AggGreen 2 3 2 4 2" xfId="15592" xr:uid="{89997CF8-48F8-4252-8A73-9DE8DA766518}"/>
    <cellStyle name="AggGreen 2 3 2 5" xfId="5750" xr:uid="{A037A3D9-1F9A-47F6-A6D9-BD3D28728BB5}"/>
    <cellStyle name="AggGreen 2 3 2 5 2" xfId="17182" xr:uid="{850B3A06-05D1-43E9-AEA6-5E833337380D}"/>
    <cellStyle name="AggGreen 2 3 2 6" xfId="6479" xr:uid="{61F5A600-C674-4786-8DB2-A17F4696840C}"/>
    <cellStyle name="AggGreen 2 3 2 7" xfId="8446" xr:uid="{5F32CF17-C60D-4FCA-9F12-6551EF6F6E97}"/>
    <cellStyle name="AggGreen 2 3 2 8" xfId="8246" xr:uid="{CE48484A-B0FE-414B-BE40-A93D8C4825CC}"/>
    <cellStyle name="AggGreen 2 3 2 9" xfId="11083" xr:uid="{E665AA28-D16E-4BB2-AC7C-84AD29702A22}"/>
    <cellStyle name="AggGreen 2 3 3" xfId="844" xr:uid="{5CF91230-1413-4704-83BA-EBE666B486DE}"/>
    <cellStyle name="AggGreen 2 3 3 10" xfId="14699" xr:uid="{C2A2EBBF-5A57-40F4-B7B7-705D6DB55366}"/>
    <cellStyle name="AggGreen 2 3 3 11" xfId="18098" xr:uid="{D85F3939-5C93-44AE-8B79-54A15A551469}"/>
    <cellStyle name="AggGreen 2 3 3 2" xfId="1059" xr:uid="{0D82638C-6876-460D-9EE9-134D80FBEF71}"/>
    <cellStyle name="AggGreen 2 3 3 2 10" xfId="18312" xr:uid="{142081A9-C215-4EAF-A021-69FDE6167D0E}"/>
    <cellStyle name="AggGreen 2 3 3 2 2" xfId="1561" xr:uid="{7CF79F6D-CA41-4275-B14C-B3DAC90FF189}"/>
    <cellStyle name="AggGreen 2 3 3 2 2 2" xfId="5285" xr:uid="{14C1872D-EE82-4237-B5E9-B002C3588A1E}"/>
    <cellStyle name="AggGreen 2 3 3 2 2 2 2" xfId="16717" xr:uid="{8E51C7AF-5CDA-444E-891B-93687469EF9B}"/>
    <cellStyle name="AggGreen 2 3 3 2 2 3" xfId="4244" xr:uid="{90B790A8-B8DF-49B7-BAC0-BDAF933314CE}"/>
    <cellStyle name="AggGreen 2 3 3 2 2 3 2" xfId="15676" xr:uid="{1843DE8B-B96A-4F2D-84E0-B3F8F74335EF}"/>
    <cellStyle name="AggGreen 2 3 3 2 2 4" xfId="7085" xr:uid="{F9DEC53F-0799-457B-AC78-47A6DAB8482E}"/>
    <cellStyle name="AggGreen 2 3 3 2 2 5" xfId="9143" xr:uid="{515FA8F7-1D91-4BCC-8D44-A125CB347AAE}"/>
    <cellStyle name="AggGreen 2 3 3 2 2 6" xfId="9175" xr:uid="{55BEDDD8-0EAC-4FF7-9FE7-DD56F32219E3}"/>
    <cellStyle name="AggGreen 2 3 3 2 2 7" xfId="11677" xr:uid="{552301C1-A787-46B3-BA40-75D519D02886}"/>
    <cellStyle name="AggGreen 2 3 3 2 2 8" xfId="13575" xr:uid="{AAF54445-0925-4A21-8907-7E77ECB64DBB}"/>
    <cellStyle name="AggGreen 2 3 3 2 2 9" xfId="18813" xr:uid="{BB5DBCED-1A63-4573-96B6-175E0E0A3054}"/>
    <cellStyle name="AggGreen 2 3 3 2 3" xfId="4057" xr:uid="{4DFA899F-B722-43AA-8E34-99C9E04E053E}"/>
    <cellStyle name="AggGreen 2 3 3 2 3 2" xfId="15489" xr:uid="{7033C53E-C02B-4152-B5A2-185123C3A650}"/>
    <cellStyle name="AggGreen 2 3 3 2 4" xfId="4625" xr:uid="{8353A658-A283-4A63-B684-CD0F16A5391F}"/>
    <cellStyle name="AggGreen 2 3 3 2 4 2" xfId="16057" xr:uid="{C256BEED-F3A8-4C11-BA65-089D0446A05F}"/>
    <cellStyle name="AggGreen 2 3 3 2 5" xfId="6685" xr:uid="{BC0623A0-475A-4DD4-BEE7-E5DCDD148A83}"/>
    <cellStyle name="AggGreen 2 3 3 2 6" xfId="8644" xr:uid="{FD8B2C12-45F6-4A5F-A547-5B07CE62E36A}"/>
    <cellStyle name="AggGreen 2 3 3 2 7" xfId="9294" xr:uid="{02E5A9E4-7904-48E1-9B00-06C0A00FEF47}"/>
    <cellStyle name="AggGreen 2 3 3 2 8" xfId="11471" xr:uid="{F3CD9C44-2727-40B0-91ED-603F24019592}"/>
    <cellStyle name="AggGreen 2 3 3 2 9" xfId="14059" xr:uid="{D4F1DE16-68B9-4C72-8E38-3DFB67C93FF6}"/>
    <cellStyle name="AggGreen 2 3 3 3" xfId="1462" xr:uid="{C5B1F018-CDE3-4129-9862-0D5B4F6FEB54}"/>
    <cellStyle name="AggGreen 2 3 3 3 2" xfId="5357" xr:uid="{1003EFA7-0030-4EB5-9E78-EDFA47BAE450}"/>
    <cellStyle name="AggGreen 2 3 3 3 2 2" xfId="16789" xr:uid="{355DA77E-1BEF-4D0E-A939-3C470030DAC1}"/>
    <cellStyle name="AggGreen 2 3 3 3 3" xfId="4593" xr:uid="{9CC13B45-7F14-4267-9689-E060575892FB}"/>
    <cellStyle name="AggGreen 2 3 3 3 3 2" xfId="16025" xr:uid="{4DAB2336-1070-454D-AC74-3738D1A81270}"/>
    <cellStyle name="AggGreen 2 3 3 3 4" xfId="7003" xr:uid="{AB0E41CF-3BBA-40E4-B01B-80C35A823ED5}"/>
    <cellStyle name="AggGreen 2 3 3 3 5" xfId="9044" xr:uid="{F247D680-36B9-479B-AB41-7A120B864A4E}"/>
    <cellStyle name="AggGreen 2 3 3 3 6" xfId="8549" xr:uid="{7E358055-6CC9-4E2E-9A60-0C827BA05A9B}"/>
    <cellStyle name="AggGreen 2 3 3 3 7" xfId="12498" xr:uid="{B9D0A5D4-0AFA-4EA5-AECF-25FA1EAE4E77}"/>
    <cellStyle name="AggGreen 2 3 3 3 8" xfId="14336" xr:uid="{1948947C-147D-4038-91CB-97D41F0DC858}"/>
    <cellStyle name="AggGreen 2 3 3 3 9" xfId="18714" xr:uid="{82EDB818-A4BB-4169-9F0C-E101BBC43B98}"/>
    <cellStyle name="AggGreen 2 3 3 4" xfId="5687" xr:uid="{27F7A256-AE62-4C8E-AB6C-AB2DE8FCD7F0}"/>
    <cellStyle name="AggGreen 2 3 3 4 2" xfId="17119" xr:uid="{894054F0-3B6A-47E9-91AD-449224F998E1}"/>
    <cellStyle name="AggGreen 2 3 3 5" xfId="5768" xr:uid="{16216742-3850-44CE-A250-CFCEC8536661}"/>
    <cellStyle name="AggGreen 2 3 3 5 2" xfId="17200" xr:uid="{3E4C16C2-D808-4084-8C9C-2C4762DEF6B4}"/>
    <cellStyle name="AggGreen 2 3 3 6" xfId="6535" xr:uid="{7C694686-03F2-4C7B-940C-33A6484E62A7}"/>
    <cellStyle name="AggGreen 2 3 3 7" xfId="8496" xr:uid="{825452D1-A547-43AD-A816-EC0BE89D2387}"/>
    <cellStyle name="AggGreen 2 3 3 8" xfId="9967" xr:uid="{5BEE9BE9-FE1B-47C3-950A-8FD423363598}"/>
    <cellStyle name="AggGreen 2 3 3 9" xfId="11104" xr:uid="{60AFDFE5-8184-4E0B-9CE1-2752BC847ACC}"/>
    <cellStyle name="AggGreen 2 3 4" xfId="840" xr:uid="{9135E6F1-8896-4BE6-A66E-31B7CDBB1D5D}"/>
    <cellStyle name="AggGreen 2 3 4 10" xfId="13629" xr:uid="{2DF12448-6C8F-4AF7-83B1-3C28690EB553}"/>
    <cellStyle name="AggGreen 2 3 4 11" xfId="18094" xr:uid="{F5E43336-3014-4A42-A02D-6928C495522A}"/>
    <cellStyle name="AggGreen 2 3 4 2" xfId="1055" xr:uid="{9042FE7B-FDBC-412E-B767-25BEA791899E}"/>
    <cellStyle name="AggGreen 2 3 4 2 10" xfId="18308" xr:uid="{4ED5A8BD-AFE7-46E8-ADC7-A18737337145}"/>
    <cellStyle name="AggGreen 2 3 4 2 2" xfId="1557" xr:uid="{78CA0CA3-AFAA-4747-BAF0-A0DE9EE23F1F}"/>
    <cellStyle name="AggGreen 2 3 4 2 2 2" xfId="5289" xr:uid="{0B64694E-08CF-401F-A875-6DD79C04939F}"/>
    <cellStyle name="AggGreen 2 3 4 2 2 2 2" xfId="16721" xr:uid="{F6A41668-F561-4813-A304-D82B5B5B4D10}"/>
    <cellStyle name="AggGreen 2 3 4 2 2 3" xfId="4134" xr:uid="{71341A09-2D60-483B-B28F-95E0B1470165}"/>
    <cellStyle name="AggGreen 2 3 4 2 2 3 2" xfId="15566" xr:uid="{BB39FF78-B1B2-443E-8674-3AFA1EDF3905}"/>
    <cellStyle name="AggGreen 2 3 4 2 2 4" xfId="7081" xr:uid="{CEF0F4AF-5922-4E50-A2CB-34CC716D3D82}"/>
    <cellStyle name="AggGreen 2 3 4 2 2 5" xfId="9139" xr:uid="{38B228DE-7B1D-46AD-B374-8F3E7C783DC8}"/>
    <cellStyle name="AggGreen 2 3 4 2 2 6" xfId="9399" xr:uid="{6C89AC92-BA1D-456E-8C83-6BFC9F94ED5B}"/>
    <cellStyle name="AggGreen 2 3 4 2 2 7" xfId="11952" xr:uid="{E7C149AD-9F55-44BD-AF66-D794F5C43089}"/>
    <cellStyle name="AggGreen 2 3 4 2 2 8" xfId="14298" xr:uid="{800B26A7-1CA2-447F-8722-CD30C72465D3}"/>
    <cellStyle name="AggGreen 2 3 4 2 2 9" xfId="18809" xr:uid="{AA22B005-C536-46B1-AF12-24C801AAAB42}"/>
    <cellStyle name="AggGreen 2 3 4 2 3" xfId="3987" xr:uid="{3646FEED-D3B8-4D5D-B3B4-FE1DD9EF8C8A}"/>
    <cellStyle name="AggGreen 2 3 4 2 3 2" xfId="15419" xr:uid="{F48F4AD4-2607-4098-B4BB-066568E59D20}"/>
    <cellStyle name="AggGreen 2 3 4 2 4" xfId="5029" xr:uid="{EDB18355-AFA3-4585-8670-1C524A597641}"/>
    <cellStyle name="AggGreen 2 3 4 2 4 2" xfId="16461" xr:uid="{B4AECF1A-AACF-4D6A-B622-68F3903031F6}"/>
    <cellStyle name="AggGreen 2 3 4 2 5" xfId="6681" xr:uid="{A65A1786-048D-436A-B5BF-62DACCDE450C}"/>
    <cellStyle name="AggGreen 2 3 4 2 6" xfId="8640" xr:uid="{94E3ADDE-F6C7-46B0-A0A7-974C6CA79A8E}"/>
    <cellStyle name="AggGreen 2 3 4 2 7" xfId="9845" xr:uid="{BB9B5A49-F6FD-4A06-80E3-72EBE42CC2A3}"/>
    <cellStyle name="AggGreen 2 3 4 2 8" xfId="11929" xr:uid="{99B90029-CB0D-44E9-AB81-DA7F0257CEDB}"/>
    <cellStyle name="AggGreen 2 3 4 2 9" xfId="14062" xr:uid="{107E231A-A29E-491F-B904-670A950EDDB4}"/>
    <cellStyle name="AggGreen 2 3 4 3" xfId="1162" xr:uid="{F7822F7B-693C-484A-B83D-F6ADFA24A507}"/>
    <cellStyle name="AggGreen 2 3 4 3 2" xfId="4817" xr:uid="{9BA86577-6045-43AE-9916-55B4668C57C6}"/>
    <cellStyle name="AggGreen 2 3 4 3 2 2" xfId="16249" xr:uid="{94FE7AF0-AC79-474C-9702-E7C6D300C264}"/>
    <cellStyle name="AggGreen 2 3 4 3 3" xfId="3869" xr:uid="{387AF310-F74A-4B0F-A612-CC02027F0373}"/>
    <cellStyle name="AggGreen 2 3 4 3 3 2" xfId="15301" xr:uid="{AF546995-59A4-498D-90DC-64E0A1A0B36E}"/>
    <cellStyle name="AggGreen 2 3 4 3 4" xfId="6769" xr:uid="{64B0B7EA-449B-4F95-BA02-673CF8D99774}"/>
    <cellStyle name="AggGreen 2 3 4 3 5" xfId="8744" xr:uid="{B6D8B616-F12A-4E29-B46A-D2501FAFDE43}"/>
    <cellStyle name="AggGreen 2 3 4 3 6" xfId="8119" xr:uid="{BA042564-4B8F-4E5F-B9B3-E9994DF6BD64}"/>
    <cellStyle name="AggGreen 2 3 4 3 7" xfId="12316" xr:uid="{F6205932-25EA-4E75-8952-30AC56ECD8D1}"/>
    <cellStyle name="AggGreen 2 3 4 3 8" xfId="14027" xr:uid="{26AB1900-E28F-4AD5-B191-317DA234F278}"/>
    <cellStyle name="AggGreen 2 3 4 3 9" xfId="18414" xr:uid="{7FF18B05-5601-4884-8B80-8F111D5E2CAF}"/>
    <cellStyle name="AggGreen 2 3 4 4" xfId="4879" xr:uid="{D5F050E3-DAD8-4B13-B365-9C6B8A333E35}"/>
    <cellStyle name="AggGreen 2 3 4 4 2" xfId="16311" xr:uid="{D690674B-0754-4186-A874-0A6748DE5584}"/>
    <cellStyle name="AggGreen 2 3 4 5" xfId="5756" xr:uid="{35A5318C-BD27-4F57-8C33-16E013A62A5D}"/>
    <cellStyle name="AggGreen 2 3 4 5 2" xfId="17188" xr:uid="{9407E24A-E314-463F-BFC5-05EB84E43E69}"/>
    <cellStyle name="AggGreen 2 3 4 6" xfId="6531" xr:uid="{DD16A429-184D-48F2-B5A2-C56F5C28328B}"/>
    <cellStyle name="AggGreen 2 3 4 7" xfId="8492" xr:uid="{24FE77AD-70ED-40CD-B9F6-478EDD1199F0}"/>
    <cellStyle name="AggGreen 2 3 4 8" xfId="8334" xr:uid="{25E8BC7C-6742-4878-A2D4-7F6DEF8AEFFD}"/>
    <cellStyle name="AggGreen 2 3 4 9" xfId="12718" xr:uid="{9A87B8D7-F392-4644-B22B-06FDFB82119E}"/>
    <cellStyle name="AggGreen 2 3 5" xfId="1103" xr:uid="{327D881F-4235-4604-BE15-4A8AABDA4D0A}"/>
    <cellStyle name="AggGreen 2 3 5 2" xfId="5612" xr:uid="{A8C9CD8E-0C60-4CF9-A288-BAA0E8361A7C}"/>
    <cellStyle name="AggGreen 2 3 5 2 2" xfId="17044" xr:uid="{E5A0A026-1A67-4191-8022-435ADB6FAEC5}"/>
    <cellStyle name="AggGreen 2 3 5 3" xfId="3867" xr:uid="{AB276E18-864B-4997-86DB-6625BA289632}"/>
    <cellStyle name="AggGreen 2 3 5 3 2" xfId="15299" xr:uid="{91358D47-5068-4650-9695-106815A0BFF9}"/>
    <cellStyle name="AggGreen 2 3 5 4" xfId="6718" xr:uid="{B6CFA912-EF9B-4F24-811D-5AD681670040}"/>
    <cellStyle name="AggGreen 2 3 5 5" xfId="8685" xr:uid="{612284A9-BDE5-42DB-929B-8BC8E2C3599B}"/>
    <cellStyle name="AggGreen 2 3 5 6" xfId="9288" xr:uid="{6898D865-D8CC-4EA9-B24A-A1F922ABF43F}"/>
    <cellStyle name="AggGreen 2 3 5 7" xfId="11877" xr:uid="{1FF242BC-2247-4ED3-8FB8-8DAC858A5685}"/>
    <cellStyle name="AggGreen 2 3 5 8" xfId="15143" xr:uid="{E3DA0173-8C4B-4DEC-BC2A-EB0EBB5F2CD6}"/>
    <cellStyle name="AggGreen 2 3 5 9" xfId="18355" xr:uid="{E826A161-0D0A-4C8D-8FFB-7932365E2A83}"/>
    <cellStyle name="AggGreen 2 3 6" xfId="5806" xr:uid="{CD09C690-5A03-4663-A8BD-C4699A103979}"/>
    <cellStyle name="AggGreen 2 3 6 2" xfId="17238" xr:uid="{6A27B082-F8EE-4A3F-8C1C-DADE62760704}"/>
    <cellStyle name="AggGreen 2 3 7" xfId="5975" xr:uid="{924D62DF-F81D-4A8A-A00D-39B5E16713ED}"/>
    <cellStyle name="AggGreen 2 3 7 2" xfId="17407" xr:uid="{9B83A4A4-DC55-46D8-8DFA-22AE6786C4B6}"/>
    <cellStyle name="AggGreen 2 3 8" xfId="6379" xr:uid="{0E5E7E71-373C-4899-AF3B-8BA3722E628E}"/>
    <cellStyle name="AggGreen 2 3 9" xfId="8208" xr:uid="{9953B81F-5EA8-4E21-B21C-5E318D310623}"/>
    <cellStyle name="AggGreen 3" xfId="577" xr:uid="{C35CF157-DA0B-4B03-88D4-C15839B7A631}"/>
    <cellStyle name="AggGreen 3 2" xfId="704" xr:uid="{93F5B2DD-D026-4A7F-BAEF-F17C28F9CA22}"/>
    <cellStyle name="AggGreen 3 2 10" xfId="13589" xr:uid="{842101BE-580B-485A-9856-766511F26644}"/>
    <cellStyle name="AggGreen 3 2 11" xfId="17958" xr:uid="{71CEB1B6-540C-4BB5-A078-4A95451D840C}"/>
    <cellStyle name="AggGreen 3 2 2" xfId="919" xr:uid="{C80E1EE4-863B-4209-9ACC-F7AD968E30F4}"/>
    <cellStyle name="AggGreen 3 2 2 10" xfId="18172" xr:uid="{E9E336B6-5F2C-4084-A8B6-C4010453F8D9}"/>
    <cellStyle name="AggGreen 3 2 2 2" xfId="1189" xr:uid="{3F2AFE82-C25E-4676-86AA-3810AE62B939}"/>
    <cellStyle name="AggGreen 3 2 2 2 2" xfId="4802" xr:uid="{EE9ADE84-38E7-471D-9758-44629B650517}"/>
    <cellStyle name="AggGreen 3 2 2 2 2 2" xfId="16234" xr:uid="{55AD67F5-DEAE-49F4-B984-E1BD986ACBA3}"/>
    <cellStyle name="AggGreen 3 2 2 2 3" xfId="5239" xr:uid="{854F1E31-4DF0-4FF2-BF1D-2741EE598A5B}"/>
    <cellStyle name="AggGreen 3 2 2 2 3 2" xfId="16671" xr:uid="{5E9FAC21-27AD-4E43-864E-5DF75F7B8669}"/>
    <cellStyle name="AggGreen 3 2 2 2 4" xfId="6791" xr:uid="{9C645C15-BA7F-4336-8CD4-B6B81FBAD81A}"/>
    <cellStyle name="AggGreen 3 2 2 2 5" xfId="8771" xr:uid="{BF398084-D12E-4C11-8F76-6BD9E97212E6}"/>
    <cellStyle name="AggGreen 3 2 2 2 6" xfId="9743" xr:uid="{079CD6E0-A58E-4717-8FCE-63B122968B33}"/>
    <cellStyle name="AggGreen 3 2 2 2 7" xfId="13072" xr:uid="{16E4BF62-EB64-4509-8A4E-EE75EF781A90}"/>
    <cellStyle name="AggGreen 3 2 2 2 8" xfId="14534" xr:uid="{7B35001A-FD50-4043-A751-1726E49AD8B2}"/>
    <cellStyle name="AggGreen 3 2 2 2 9" xfId="18441" xr:uid="{8635FE5C-1E85-4765-8760-C7F13E7C5377}"/>
    <cellStyle name="AggGreen 3 2 2 3" xfId="4104" xr:uid="{F5944A2B-7306-4DAF-A52B-EAFCA63D3236}"/>
    <cellStyle name="AggGreen 3 2 2 3 2" xfId="15536" xr:uid="{FB5D0483-4F18-41CA-8483-D27415D34FA9}"/>
    <cellStyle name="AggGreen 3 2 2 4" xfId="4138" xr:uid="{7FD48EBA-5804-460E-9CC9-281F71BD1AFA}"/>
    <cellStyle name="AggGreen 3 2 2 4 2" xfId="15570" xr:uid="{EE0306ED-C5A6-478E-972A-D1DFF42BF607}"/>
    <cellStyle name="AggGreen 3 2 2 5" xfId="6580" xr:uid="{5A467E5A-D5C7-4C8B-9E7A-C8803E9E963C}"/>
    <cellStyle name="AggGreen 3 2 2 6" xfId="8547" xr:uid="{AEEBF49F-22C5-4E70-8A58-69BA5B07F4C7}"/>
    <cellStyle name="AggGreen 3 2 2 7" xfId="9929" xr:uid="{31BF6977-D038-4CC2-819C-7A02923D2854}"/>
    <cellStyle name="AggGreen 3 2 2 8" xfId="11441" xr:uid="{B0744FD2-8DA5-4341-A751-51A5C243118C}"/>
    <cellStyle name="AggGreen 3 2 2 9" xfId="13672" xr:uid="{0D21DDC0-63FA-4DCC-A9C8-3DD5F622718A}"/>
    <cellStyle name="AggGreen 3 2 3" xfId="1415" xr:uid="{EA5DA332-E389-41A3-A234-BA0F2418251A}"/>
    <cellStyle name="AggGreen 3 2 3 2" xfId="5392" xr:uid="{A99FE0BA-C686-475C-8743-B83EBE8554A8}"/>
    <cellStyle name="AggGreen 3 2 3 2 2" xfId="16824" xr:uid="{BE713C32-B685-4286-AD03-A997F016C0D6}"/>
    <cellStyle name="AggGreen 3 2 3 3" xfId="3975" xr:uid="{9A98F10F-B055-4E38-80AA-5AECCA41F943}"/>
    <cellStyle name="AggGreen 3 2 3 3 2" xfId="15407" xr:uid="{526A0BBD-2811-4A0C-806C-72C37D3528FD}"/>
    <cellStyle name="AggGreen 3 2 3 4" xfId="6967" xr:uid="{26B928D0-B4E4-4493-9516-38DFAE93D5BE}"/>
    <cellStyle name="AggGreen 3 2 3 5" xfId="8997" xr:uid="{9A4AE164-6756-4288-B4EE-EC6A3D18EAF9}"/>
    <cellStyle name="AggGreen 3 2 3 6" xfId="9201" xr:uid="{380EC1FE-DD77-495B-9615-917B816DA63D}"/>
    <cellStyle name="AggGreen 3 2 3 7" xfId="11297" xr:uid="{BE7E5057-7930-43F5-A098-21B36FE34EAD}"/>
    <cellStyle name="AggGreen 3 2 3 8" xfId="14375" xr:uid="{76E22D91-95B6-4DC3-B191-7F1E3F21BBED}"/>
    <cellStyle name="AggGreen 3 2 3 9" xfId="18667" xr:uid="{FC7A7E60-5B8E-44ED-809C-708D9FBBDE7E}"/>
    <cellStyle name="AggGreen 3 2 4" xfId="5701" xr:uid="{2BC51373-1BE9-457A-BDC6-9CA8C248111D}"/>
    <cellStyle name="AggGreen 3 2 4 2" xfId="17133" xr:uid="{C727931D-2FDC-4DCB-97C1-E0BF239E147D}"/>
    <cellStyle name="AggGreen 3 2 5" xfId="5778" xr:uid="{784E9934-1238-4B81-9226-A6D16E18D22C}"/>
    <cellStyle name="AggGreen 3 2 5 2" xfId="17210" xr:uid="{0561FEC1-C079-491F-82A0-D97C79AC715D}"/>
    <cellStyle name="AggGreen 3 2 6" xfId="6427" xr:uid="{76DF3811-4260-4DFB-8CA5-5214AABE997E}"/>
    <cellStyle name="AggGreen 3 2 7" xfId="8399" xr:uid="{2DB3366C-0F16-4DD3-91D9-5D859B6DFBB2}"/>
    <cellStyle name="AggGreen 3 2 8" xfId="8379" xr:uid="{962AE452-A5D9-44BD-9EBB-5BEE6FBD0AA6}"/>
    <cellStyle name="AggGreen 3 2 9" xfId="12100" xr:uid="{9A9A5AEA-ADFF-478A-8894-9AB370720EA8}"/>
    <cellStyle name="AggGreen 3 3" xfId="884" xr:uid="{020ABF8D-5255-4A3A-8DD5-36B86FA1E95B}"/>
    <cellStyle name="AggGreen 3 3 10" xfId="18137" xr:uid="{15E60032-EC14-48EA-81DB-18B168CD986C}"/>
    <cellStyle name="AggGreen 3 3 2" xfId="1504" xr:uid="{D96AEABF-3D2B-4D9D-8C71-7B2369C9364A}"/>
    <cellStyle name="AggGreen 3 3 2 2" xfId="5331" xr:uid="{C6011FFA-42D5-4DEE-942D-444E4D3C049B}"/>
    <cellStyle name="AggGreen 3 3 2 2 2" xfId="16763" xr:uid="{8A0B3C12-8B5D-45C1-BFE7-7BEFB37E1193}"/>
    <cellStyle name="AggGreen 3 3 2 3" xfId="3812" xr:uid="{E340C6F0-B72A-4BA1-8D3C-BBC5C46D2049}"/>
    <cellStyle name="AggGreen 3 3 2 3 2" xfId="15244" xr:uid="{92EF1D62-FBA1-4736-95C5-D59B22300561}"/>
    <cellStyle name="AggGreen 3 3 2 4" xfId="7036" xr:uid="{ADA2CFCD-659D-48F1-9307-D2ECA07FC1F8}"/>
    <cellStyle name="AggGreen 3 3 2 5" xfId="9086" xr:uid="{C01CD1FC-5158-417A-AE51-FEA8D51A755D}"/>
    <cellStyle name="AggGreen 3 3 2 6" xfId="9187" xr:uid="{0E11C8FD-C1BD-4232-83C6-863A91477772}"/>
    <cellStyle name="AggGreen 3 3 2 7" xfId="11558" xr:uid="{16E927D6-E61C-4FCC-99AE-C825780BD947}"/>
    <cellStyle name="AggGreen 3 3 2 8" xfId="14323" xr:uid="{F01CF2C1-92FC-4333-AB98-CA67A302CA23}"/>
    <cellStyle name="AggGreen 3 3 2 9" xfId="18756" xr:uid="{35096D73-9558-43FD-8E9D-2510ABB63C7B}"/>
    <cellStyle name="AggGreen 3 3 3" xfId="5666" xr:uid="{2BF9198E-68D3-4964-86FE-2FE6051A0B9F}"/>
    <cellStyle name="AggGreen 3 3 3 2" xfId="17098" xr:uid="{E4DA4D10-501B-467C-BC99-62A51C9DCE28}"/>
    <cellStyle name="AggGreen 3 3 4" xfId="4588" xr:uid="{2FDF3445-30E9-4458-B2F8-423DE7481823}"/>
    <cellStyle name="AggGreen 3 3 4 2" xfId="16020" xr:uid="{352BDBBA-0CEC-448F-8573-E197B409EF32}"/>
    <cellStyle name="AggGreen 3 3 5" xfId="6549" xr:uid="{A8B9BE14-9C80-4881-B560-C05C6EFD00CD}"/>
    <cellStyle name="AggGreen 3 3 6" xfId="8516" xr:uid="{28D8725B-0A30-4AC5-89E0-BC165A85828B}"/>
    <cellStyle name="AggGreen 3 3 7" xfId="9958" xr:uid="{CA958E87-D77F-4DD2-AE4C-8AB95E289AE0}"/>
    <cellStyle name="AggGreen 3 3 8" xfId="11525" xr:uid="{0D60F1E5-3A74-4A74-95A9-6D0162170FAD}"/>
    <cellStyle name="AggGreen 3 3 9" xfId="13717" xr:uid="{C7E48B94-FBFF-4843-A65F-7A4B2218ABD9}"/>
    <cellStyle name="AggGreen 4" xfId="435" xr:uid="{497ACD4A-E107-43A4-9351-06B54C9E53AF}"/>
    <cellStyle name="AggGreen 4 10" xfId="9381" xr:uid="{29C5F702-C66A-4B0E-B79F-44C8FE35C45C}"/>
    <cellStyle name="AggGreen 4 11" xfId="11348" xr:uid="{6A2B2BE0-D84D-4CF7-B9B9-C83FC3660B8F}"/>
    <cellStyle name="AggGreen 4 12" xfId="14761" xr:uid="{D7F6D49C-6D56-4EB3-83AF-1005D79FF23D}"/>
    <cellStyle name="AggGreen 4 13" xfId="17895" xr:uid="{74728CDE-CEC5-43F5-9B54-D1E5C7B248F9}"/>
    <cellStyle name="AggGreen 4 2" xfId="774" xr:uid="{D96923D6-7D83-45F2-91DD-120D8AABEAE6}"/>
    <cellStyle name="AggGreen 4 2 10" xfId="14719" xr:uid="{D379403F-CD1F-447B-88C1-D1090E7DD086}"/>
    <cellStyle name="AggGreen 4 2 11" xfId="18028" xr:uid="{31A61FB3-0933-4745-9B46-C299538494F5}"/>
    <cellStyle name="AggGreen 4 2 2" xfId="989" xr:uid="{7AC1EEDA-F45D-4865-8A5F-3838AB0554F7}"/>
    <cellStyle name="AggGreen 4 2 2 10" xfId="18242" xr:uid="{8E656381-B3B0-4010-B8CE-E384B96331A2}"/>
    <cellStyle name="AggGreen 4 2 2 2" xfId="1360" xr:uid="{4AA2EB21-3FDD-47E6-9AE2-2C0B9999BD3C}"/>
    <cellStyle name="AggGreen 4 2 2 2 2" xfId="5432" xr:uid="{22FBEA62-36F9-4F49-98B3-39C610ED8E7D}"/>
    <cellStyle name="AggGreen 4 2 2 2 2 2" xfId="16864" xr:uid="{8DC0B898-2324-46EE-88D6-81B4CF95618D}"/>
    <cellStyle name="AggGreen 4 2 2 2 3" xfId="5269" xr:uid="{B2F362AB-2582-4B78-B814-B56BDE4FC066}"/>
    <cellStyle name="AggGreen 4 2 2 2 3 2" xfId="16701" xr:uid="{50D1A9AF-5B23-4C78-B736-D2869ACB4FE3}"/>
    <cellStyle name="AggGreen 4 2 2 2 4" xfId="6921" xr:uid="{2778CAD1-6FCF-4C96-B8C0-7DD41E0298A7}"/>
    <cellStyle name="AggGreen 4 2 2 2 5" xfId="8942" xr:uid="{7BCCA903-C6D3-4737-9046-34079F26C9DB}"/>
    <cellStyle name="AggGreen 4 2 2 2 6" xfId="9626" xr:uid="{744F23E0-8D01-40F2-A59D-0F475906D35D}"/>
    <cellStyle name="AggGreen 4 2 2 2 7" xfId="12440" xr:uid="{393A2BB5-74F7-42D9-8B0B-73795D0F1BDE}"/>
    <cellStyle name="AggGreen 4 2 2 2 8" xfId="13991" xr:uid="{502C9B6E-51DC-4A17-AA02-3D5292DA0ADF}"/>
    <cellStyle name="AggGreen 4 2 2 2 9" xfId="18612" xr:uid="{92D5DAF4-3496-45A1-BFA4-744C426056F0}"/>
    <cellStyle name="AggGreen 4 2 2 3" xfId="4078" xr:uid="{FA67BD38-E070-4FAB-BE23-E087CC27F17B}"/>
    <cellStyle name="AggGreen 4 2 2 3 2" xfId="15510" xr:uid="{1D82DF15-8C76-46DC-9F9C-3C39D56A87E3}"/>
    <cellStyle name="AggGreen 4 2 2 4" xfId="4275" xr:uid="{72BF5F39-C10A-4533-9AFA-09524666D70B}"/>
    <cellStyle name="AggGreen 4 2 2 4 2" xfId="15707" xr:uid="{E5B9848A-ABDB-45B1-8A4F-5E556CA7A2BE}"/>
    <cellStyle name="AggGreen 4 2 2 5" xfId="6629" xr:uid="{D5D4A5A2-898F-48C9-A412-47405CE9BE50}"/>
    <cellStyle name="AggGreen 4 2 2 6" xfId="8593" xr:uid="{764E2C5B-AC24-4CEB-86C1-131297B25AFE}"/>
    <cellStyle name="AggGreen 4 2 2 7" xfId="9898" xr:uid="{38D3562E-9F76-4ACD-8782-66C66F8FC704}"/>
    <cellStyle name="AggGreen 4 2 2 8" xfId="11177" xr:uid="{DDB256F3-1C40-4775-A16A-938C5E0FCA6F}"/>
    <cellStyle name="AggGreen 4 2 2 9" xfId="14668" xr:uid="{4AC838C7-C4A7-4F41-975B-DC42C1A4130D}"/>
    <cellStyle name="AggGreen 4 2 3" xfId="1422" xr:uid="{18467CFF-AAFB-4180-A092-ABF4F605A77B}"/>
    <cellStyle name="AggGreen 4 2 3 2" xfId="5387" xr:uid="{BD8986E9-DEC9-43F7-8DA2-A6BB1DE44DEE}"/>
    <cellStyle name="AggGreen 4 2 3 2 2" xfId="16819" xr:uid="{445A7743-1032-4FDA-9EB3-FED6A4788F8D}"/>
    <cellStyle name="AggGreen 4 2 3 3" xfId="4412" xr:uid="{817F8C48-6FF5-41AD-8D06-2302413EACBC}"/>
    <cellStyle name="AggGreen 4 2 3 3 2" xfId="15844" xr:uid="{F19BFF83-150A-43B1-A363-248F7609A3B4}"/>
    <cellStyle name="AggGreen 4 2 3 4" xfId="6974" xr:uid="{02138D4A-A807-4FF5-98F3-C17D90922EB9}"/>
    <cellStyle name="AggGreen 4 2 3 5" xfId="9004" xr:uid="{746F8D69-C427-4E3E-A81C-88061E530D44}"/>
    <cellStyle name="AggGreen 4 2 3 6" xfId="9600" xr:uid="{26EA32B4-265F-4CB8-8165-DF3BACC6A8CF}"/>
    <cellStyle name="AggGreen 4 2 3 7" xfId="12489" xr:uid="{C63D2187-56F7-4EA9-B29A-AABA12A725EC}"/>
    <cellStyle name="AggGreen 4 2 3 8" xfId="14368" xr:uid="{05CCF620-61A7-4A0F-BF9A-7520F37BE3A7}"/>
    <cellStyle name="AggGreen 4 2 3 9" xfId="18674" xr:uid="{B9280564-E55D-4C55-81E8-72E4685AEE25}"/>
    <cellStyle name="AggGreen 4 2 4" xfId="4268" xr:uid="{07710B5A-CD71-4947-B780-63926EEE35E5}"/>
    <cellStyle name="AggGreen 4 2 4 2" xfId="15700" xr:uid="{AF32446C-394A-467E-89F9-A668335274F6}"/>
    <cellStyle name="AggGreen 4 2 5" xfId="3719" xr:uid="{8015A718-8061-441B-9096-A1EC1B1105FC}"/>
    <cellStyle name="AggGreen 4 2 5 2" xfId="15151" xr:uid="{31E35839-B4E2-4932-8A9F-793D8D0919D9}"/>
    <cellStyle name="AggGreen 4 2 6" xfId="6478" xr:uid="{F586E528-E7D0-44EE-93FB-7A9F9802ED9F}"/>
    <cellStyle name="AggGreen 4 2 7" xfId="8445" xr:uid="{35DDAE63-B3EB-4E50-BB00-63E53357FA2D}"/>
    <cellStyle name="AggGreen 4 2 8" xfId="8269" xr:uid="{E236C53A-A44E-462C-9DC6-4910802DA7A7}"/>
    <cellStyle name="AggGreen 4 2 9" xfId="12722" xr:uid="{DD68FFD7-C3E1-45E6-B275-C22364404CA3}"/>
    <cellStyle name="AggGreen 4 3" xfId="689" xr:uid="{8EA0B843-BFEB-4DCF-921B-82F6111FF56F}"/>
    <cellStyle name="AggGreen 4 3 10" xfId="13860" xr:uid="{8C952B49-C4FB-4890-9039-9088A8352F21}"/>
    <cellStyle name="AggGreen 4 3 11" xfId="17943" xr:uid="{17C3E23C-9BDF-4508-9BA1-97C399D4D90F}"/>
    <cellStyle name="AggGreen 4 3 2" xfId="904" xr:uid="{1651F68D-ACC8-46F8-BAF2-B46AF6B801A2}"/>
    <cellStyle name="AggGreen 4 3 2 10" xfId="18157" xr:uid="{FDEB0C51-EE3C-48E3-836B-419E0FE886D7}"/>
    <cellStyle name="AggGreen 4 3 2 2" xfId="1457" xr:uid="{5E8E58AB-6C3A-4936-BB5F-55E1F7D10424}"/>
    <cellStyle name="AggGreen 4 3 2 2 2" xfId="5361" xr:uid="{2A0A92F4-CB87-4659-A9C2-7044910D7A79}"/>
    <cellStyle name="AggGreen 4 3 2 2 2 2" xfId="16793" xr:uid="{DFB8F942-0A55-43F4-9AA2-B62AE4F5F64C}"/>
    <cellStyle name="AggGreen 4 3 2 2 3" xfId="4504" xr:uid="{5D85A3B1-6042-4560-8CC6-59B948F59030}"/>
    <cellStyle name="AggGreen 4 3 2 2 3 2" xfId="15936" xr:uid="{209E2871-6F09-420E-875E-51AE3B174125}"/>
    <cellStyle name="AggGreen 4 3 2 2 4" xfId="6998" xr:uid="{FEBE14B6-9CBA-4008-A628-B978D9C81FEE}"/>
    <cellStyle name="AggGreen 4 3 2 2 5" xfId="9039" xr:uid="{8DB9EEA6-4489-40B1-8B61-8C1318DAB972}"/>
    <cellStyle name="AggGreen 4 3 2 2 6" xfId="8191" xr:uid="{6282F770-2697-4E54-986E-2227502CA780}"/>
    <cellStyle name="AggGreen 4 3 2 2 7" xfId="11324" xr:uid="{B38B33CF-5956-41FB-8530-A04420873DEA}"/>
    <cellStyle name="AggGreen 4 3 2 2 8" xfId="13681" xr:uid="{828AC37D-03C8-4196-A252-5F84949B2575}"/>
    <cellStyle name="AggGreen 4 3 2 2 9" xfId="18709" xr:uid="{3FCB6990-E6AA-46F9-AC5C-21FD819BD9E9}"/>
    <cellStyle name="AggGreen 4 3 2 3" xfId="5655" xr:uid="{B5B4A317-83E3-4BD4-A40F-180FE72EB11B}"/>
    <cellStyle name="AggGreen 4 3 2 3 2" xfId="17087" xr:uid="{479150D0-000E-4BEA-B54B-8BC194828B91}"/>
    <cellStyle name="AggGreen 4 3 2 4" xfId="4985" xr:uid="{2C7962ED-C1E1-4848-8653-8864B16D179E}"/>
    <cellStyle name="AggGreen 4 3 2 4 2" xfId="16417" xr:uid="{79BAF2FE-2736-4D3F-834A-0D5CF817B5D9}"/>
    <cellStyle name="AggGreen 4 3 2 5" xfId="6567" xr:uid="{0626B920-C1C0-4FE5-A0B7-7744B6C97B57}"/>
    <cellStyle name="AggGreen 4 3 2 6" xfId="8534" xr:uid="{11FE0BAF-DB38-4CFD-B469-BD17D48067C1}"/>
    <cellStyle name="AggGreen 4 3 2 7" xfId="9942" xr:uid="{90DFB017-2029-4226-9A1F-B7455FE1283D}"/>
    <cellStyle name="AggGreen 4 3 2 8" xfId="11380" xr:uid="{2B4234FF-24B0-46AE-89A8-B0F7231A6E5A}"/>
    <cellStyle name="AggGreen 4 3 2 9" xfId="13706" xr:uid="{2A8E1105-F26C-46D7-A9AC-8F6E2628DD43}"/>
    <cellStyle name="AggGreen 4 3 3" xfId="1435" xr:uid="{A2BA617E-AD28-4453-8ABE-B15985B980FA}"/>
    <cellStyle name="AggGreen 4 3 3 2" xfId="4752" xr:uid="{B0C60259-C8D7-4E2F-B487-269746341491}"/>
    <cellStyle name="AggGreen 4 3 3 2 2" xfId="16184" xr:uid="{869941CA-5AA2-4FB5-9C4D-010DF496E430}"/>
    <cellStyle name="AggGreen 4 3 3 3" xfId="5823" xr:uid="{CFF7A96B-7735-4097-A149-B2FB1F383636}"/>
    <cellStyle name="AggGreen 4 3 3 3 2" xfId="17255" xr:uid="{4B964625-B413-4D22-A56D-5DB243224B71}"/>
    <cellStyle name="AggGreen 4 3 3 4" xfId="6982" xr:uid="{CC58E9A6-B090-401B-9083-733618534F09}"/>
    <cellStyle name="AggGreen 4 3 3 5" xfId="9017" xr:uid="{DE375CF4-A4E4-466E-8795-2EEF17829BB5}"/>
    <cellStyle name="AggGreen 4 3 3 6" xfId="8168" xr:uid="{60B42C80-CA74-47BC-B58F-06BAE7E809E7}"/>
    <cellStyle name="AggGreen 4 3 3 7" xfId="12293" xr:uid="{4684A98F-AA92-49D1-8881-0E075510236F}"/>
    <cellStyle name="AggGreen 4 3 3 8" xfId="14358" xr:uid="{9900C968-B5B1-4A88-8BD2-B263A9A12E83}"/>
    <cellStyle name="AggGreen 4 3 3 9" xfId="18687" xr:uid="{09F72083-79CD-4382-9BEE-4DA40745AD0F}"/>
    <cellStyle name="AggGreen 4 3 4" xfId="4443" xr:uid="{BBBC3871-5394-4BC1-AF87-27FF4DE61935}"/>
    <cellStyle name="AggGreen 4 3 4 2" xfId="15875" xr:uid="{D13CFA3C-AE7F-4D7A-8CA4-8578D68A503C}"/>
    <cellStyle name="AggGreen 4 3 5" xfId="5713" xr:uid="{8E78B96C-50AE-418C-8800-669605442992}"/>
    <cellStyle name="AggGreen 4 3 5 2" xfId="17145" xr:uid="{D8B01D53-89D2-4F6F-A8E9-1930EAFDA170}"/>
    <cellStyle name="AggGreen 4 3 6" xfId="6414" xr:uid="{16C28A3A-DBE7-4F48-BF96-6712B66C93A0}"/>
    <cellStyle name="AggGreen 4 3 7" xfId="8386" xr:uid="{01DC3696-7985-4C32-9998-A5E43ADB014C}"/>
    <cellStyle name="AggGreen 4 3 8" xfId="9997" xr:uid="{5F255574-5AD3-4760-981B-DBE9DEEB4739}"/>
    <cellStyle name="AggGreen 4 3 9" xfId="11132" xr:uid="{5053D8D8-6D46-49F7-9BF2-8E5A2B66703B}"/>
    <cellStyle name="AggGreen 4 4" xfId="807" xr:uid="{441A8F30-7E15-4EBB-AF0E-F8A934E99DD7}"/>
    <cellStyle name="AggGreen 4 4 10" xfId="14097" xr:uid="{DD66FC3C-BC80-4AE6-AFCB-EBE9EE8D7342}"/>
    <cellStyle name="AggGreen 4 4 11" xfId="18061" xr:uid="{F645CED1-8318-4EF2-9EC7-A569C0EDDD6A}"/>
    <cellStyle name="AggGreen 4 4 2" xfId="1022" xr:uid="{FAA7B787-E0AD-439E-B7DC-88F6CA68C087}"/>
    <cellStyle name="AggGreen 4 4 2 10" xfId="18275" xr:uid="{324F9B3F-B157-4BFD-8768-3580E783804B}"/>
    <cellStyle name="AggGreen 4 4 2 2" xfId="1361" xr:uid="{084BBCD0-4948-4B92-8482-AC3D50E69F57}"/>
    <cellStyle name="AggGreen 4 4 2 2 2" xfId="4767" xr:uid="{8704D960-91C0-4D07-976B-9465F7BAF74E}"/>
    <cellStyle name="AggGreen 4 4 2 2 2 2" xfId="16199" xr:uid="{8B29703F-62F0-497F-A148-DBFF1815317F}"/>
    <cellStyle name="AggGreen 4 4 2 2 3" xfId="4682" xr:uid="{37A308F3-8F34-47E5-ADBB-8B14AE458C31}"/>
    <cellStyle name="AggGreen 4 4 2 2 3 2" xfId="16114" xr:uid="{BB13A299-1B2D-44FA-B993-7C0764F46433}"/>
    <cellStyle name="AggGreen 4 4 2 2 4" xfId="6922" xr:uid="{23BC5CE5-2777-4B44-A79F-524EA623B4C7}"/>
    <cellStyle name="AggGreen 4 4 2 2 5" xfId="8943" xr:uid="{AFB108F4-66E4-4FF1-B5F0-397C69243562}"/>
    <cellStyle name="AggGreen 4 4 2 2 6" xfId="9226" xr:uid="{C57C7118-596E-4FB0-A56B-916B1912BC7B}"/>
    <cellStyle name="AggGreen 4 4 2 2 7" xfId="11758" xr:uid="{BA9DA629-89A9-4EAD-9818-19E1071FF6A3}"/>
    <cellStyle name="AggGreen 4 4 2 2 8" xfId="14409" xr:uid="{595382E9-9407-484F-9C47-143178B4A2F8}"/>
    <cellStyle name="AggGreen 4 4 2 2 9" xfId="18613" xr:uid="{D8A0145B-4665-496B-A6C7-8BA533F816A8}"/>
    <cellStyle name="AggGreen 4 4 2 3" xfId="4060" xr:uid="{6192E303-B833-46AC-B01E-2AC19EC9C955}"/>
    <cellStyle name="AggGreen 4 4 2 3 2" xfId="15492" xr:uid="{06025A07-1095-4F59-8CD7-05DA3C390062}"/>
    <cellStyle name="AggGreen 4 4 2 4" xfId="5009" xr:uid="{A50BEE96-5550-498D-923B-2720C386D813}"/>
    <cellStyle name="AggGreen 4 4 2 4 2" xfId="16441" xr:uid="{30EE90D1-E9EF-430C-B154-BF252479EBE4}"/>
    <cellStyle name="AggGreen 4 4 2 5" xfId="6656" xr:uid="{63B3037F-61CD-44F8-A462-A3A33A78174A}"/>
    <cellStyle name="AggGreen 4 4 2 6" xfId="8618" xr:uid="{C29617D3-5A9B-42EA-B867-0FE6988F51E5}"/>
    <cellStyle name="AggGreen 4 4 2 7" xfId="9871" xr:uid="{86947CB0-85E0-4ACA-87E9-ACE5A332DA79}"/>
    <cellStyle name="AggGreen 4 4 2 8" xfId="11826" xr:uid="{C6BFE349-6EA9-460A-8D17-3A659604356E}"/>
    <cellStyle name="AggGreen 4 4 2 9" xfId="14071" xr:uid="{C5A9AF1B-0B34-4004-912A-2C4F2E021C29}"/>
    <cellStyle name="AggGreen 4 4 3" xfId="1211" xr:uid="{4BE57DA7-C64E-4963-9E93-8732042AC4B6}"/>
    <cellStyle name="AggGreen 4 4 3 2" xfId="5549" xr:uid="{F92A6076-F8D0-4E0E-A898-C75860C70579}"/>
    <cellStyle name="AggGreen 4 4 3 2 2" xfId="16981" xr:uid="{929A9DDB-4E09-4E61-BA19-15F80883607A}"/>
    <cellStyle name="AggGreen 4 4 3 3" xfId="4010" xr:uid="{2DC132AF-B7C1-4AFD-8A9F-0DB6EBDB78AA}"/>
    <cellStyle name="AggGreen 4 4 3 3 2" xfId="15442" xr:uid="{FB090291-E664-41A2-9CAF-3D47E441E697}"/>
    <cellStyle name="AggGreen 4 4 3 4" xfId="6807" xr:uid="{CC529B32-2A70-4B8A-981D-697B0A24B1ED}"/>
    <cellStyle name="AggGreen 4 4 3 5" xfId="8793" xr:uid="{FB6D0DD3-E2AA-4639-A8DD-1F812C71EA80}"/>
    <cellStyle name="AggGreen 4 4 3 6" xfId="9728" xr:uid="{41D58C5A-0D28-43CD-B5ED-D4C4BDECB150}"/>
    <cellStyle name="AggGreen 4 4 3 7" xfId="11591" xr:uid="{6BC44B60-9C95-4657-B9BA-45145A0457F2}"/>
    <cellStyle name="AggGreen 4 4 3 8" xfId="14519" xr:uid="{98862B1B-FD4D-4486-B7B0-7D8F2A4C002F}"/>
    <cellStyle name="AggGreen 4 4 3 9" xfId="18463" xr:uid="{27CB5AF6-1E33-4C64-9F74-42C452A3C360}"/>
    <cellStyle name="AggGreen 4 4 4" xfId="3835" xr:uid="{D784A85C-9647-4515-8DAB-C1BE357B4DB1}"/>
    <cellStyle name="AggGreen 4 4 4 2" xfId="15267" xr:uid="{0FAD39DB-1B9E-4F7A-A54E-E7005E398E34}"/>
    <cellStyle name="AggGreen 4 4 5" xfId="4479" xr:uid="{F366A5D4-820F-463D-882A-EB184E67B208}"/>
    <cellStyle name="AggGreen 4 4 5 2" xfId="15911" xr:uid="{68C0FA10-5CD0-4076-8A09-09007EE60249}"/>
    <cellStyle name="AggGreen 4 4 6" xfId="6505" xr:uid="{D14E45FE-BEF7-4C01-860E-EB75E002DDCD}"/>
    <cellStyle name="AggGreen 4 4 7" xfId="8470" xr:uid="{4E4A6EA3-1856-4786-B026-6E92FDB83238}"/>
    <cellStyle name="AggGreen 4 4 8" xfId="9985" xr:uid="{D45D0A1F-39DA-48D0-AC04-647B09AC3AC6}"/>
    <cellStyle name="AggGreen 4 4 9" xfId="12006" xr:uid="{6AC14C85-95F4-4BCC-A77B-00447CA993FD}"/>
    <cellStyle name="AggGreen 4 5" xfId="1170" xr:uid="{52A09B00-B0F0-4B2F-B141-5DBA88577D4E}"/>
    <cellStyle name="AggGreen 4 5 2" xfId="5566" xr:uid="{2E7E8071-6713-48EF-B7D0-2E0E6BDFA763}"/>
    <cellStyle name="AggGreen 4 5 2 2" xfId="16998" xr:uid="{F29D4EE9-4F0F-49AA-A69D-BB001EDCB83E}"/>
    <cellStyle name="AggGreen 4 5 3" xfId="5091" xr:uid="{66A0FBB1-14A1-4F80-8788-74638DE28F1B}"/>
    <cellStyle name="AggGreen 4 5 3 2" xfId="16523" xr:uid="{F1AC9688-16DD-45FC-B87D-962E381D1F52}"/>
    <cellStyle name="AggGreen 4 5 4" xfId="6775" xr:uid="{7C33EA6A-EB56-4397-8F9F-FC8A56838DF8}"/>
    <cellStyle name="AggGreen 4 5 5" xfId="8752" xr:uid="{0C825DAF-2359-4163-A9CB-4C18A42DE47C}"/>
    <cellStyle name="AggGreen 4 5 6" xfId="8308" xr:uid="{E90A0899-8E3F-4138-BC53-7BD9466ED178}"/>
    <cellStyle name="AggGreen 4 5 7" xfId="12551" xr:uid="{0923448B-6918-4792-8A88-3F41EAC17134}"/>
    <cellStyle name="AggGreen 4 5 8" xfId="14550" xr:uid="{FFE53B74-4E09-4828-B084-F288B0846046}"/>
    <cellStyle name="AggGreen 4 5 9" xfId="18422" xr:uid="{F27B3A84-AB67-4412-89E6-66733D402EC0}"/>
    <cellStyle name="AggGreen 4 6" xfId="5807" xr:uid="{05DB0B77-52BC-412E-8D34-B6C08F1F8ECF}"/>
    <cellStyle name="AggGreen 4 6 2" xfId="17239" xr:uid="{C0FF9B19-D1A1-4156-B7BB-22B5D113D50B}"/>
    <cellStyle name="AggGreen 4 7" xfId="4192" xr:uid="{3072615A-0824-4914-9CBD-C94932EFE14D}"/>
    <cellStyle name="AggGreen 4 7 2" xfId="15624" xr:uid="{FD24C377-1F58-4672-A3D1-057348BA3161}"/>
    <cellStyle name="AggGreen 4 8" xfId="6378" xr:uid="{860E4494-CCED-48B5-812C-BC00D570CBB9}"/>
    <cellStyle name="AggGreen 4 9" xfId="8207" xr:uid="{172F4BFC-8526-4CB9-966B-F1649F5989AB}"/>
    <cellStyle name="AggGreen 5" xfId="251" xr:uid="{7F15854B-7D93-4558-B0F7-494155AACD37}"/>
    <cellStyle name="AggGreen 5 2" xfId="3421" xr:uid="{F448A295-80BF-409D-8A29-8FA36640F352}"/>
    <cellStyle name="AggGreen 5 2 2" xfId="6077" xr:uid="{7EE042DB-9250-4E09-BA86-8CB402E74068}"/>
    <cellStyle name="AggGreen 5 2 2 2" xfId="17509" xr:uid="{1E65455B-E818-4798-A153-8066DB56FBDA}"/>
    <cellStyle name="AggGreen 5 2 3" xfId="6221" xr:uid="{0524EB59-0029-4D70-B6EE-A4EC2A72CBD5}"/>
    <cellStyle name="AggGreen 5 2 3 2" xfId="17653" xr:uid="{022E91A2-C3BE-4810-B46E-A1989F4A72DC}"/>
    <cellStyle name="AggGreen 5 2 4" xfId="7467" xr:uid="{DFFF1104-999F-49E1-86D7-DB888B1223B4}"/>
    <cellStyle name="AggGreen 5 2 5" xfId="10167" xr:uid="{1F6E207F-81EE-4872-BA6B-BF78CD40A79E}"/>
    <cellStyle name="AggGreen 5 2 6" xfId="10375" xr:uid="{08834407-51D2-439C-886C-A9AA80DC8CE2}"/>
    <cellStyle name="AggGreen 5 2 7" xfId="13414" xr:uid="{90C454DF-76B6-4B2E-A531-FCDBC736E9FD}"/>
    <cellStyle name="AggGreen 5 2 8" xfId="17793" xr:uid="{AFFCA311-0139-4292-A034-34C35FF42A29}"/>
    <cellStyle name="AggGreen 5 2 9" xfId="19053" xr:uid="{CB117FB0-DC03-44E0-AC0D-0A5D27499A75}"/>
    <cellStyle name="AggGreen_Bbdr" xfId="197" xr:uid="{C172B7C7-2C5E-4153-9120-E49F24D6E455}"/>
    <cellStyle name="AggGreen12" xfId="194" xr:uid="{348240F9-439F-4F8F-B026-6851E74B91B7}"/>
    <cellStyle name="AggGreen12 2" xfId="290" xr:uid="{D6DA57EF-E161-41D2-9C98-B8E21A54D9E8}"/>
    <cellStyle name="AggGreen12 2 2" xfId="580" xr:uid="{8A78D237-9CE3-4F8E-B70A-56426A739027}"/>
    <cellStyle name="AggGreen12 2 2 2" xfId="773" xr:uid="{73118063-443F-460E-A164-EC7EE9B065C9}"/>
    <cellStyle name="AggGreen12 2 2 2 10" xfId="14720" xr:uid="{987DAE53-352C-4092-ABB6-6EA56BEC4B97}"/>
    <cellStyle name="AggGreen12 2 2 2 11" xfId="18027" xr:uid="{3D13686C-DEF3-4ACA-AD0B-AEAB54716679}"/>
    <cellStyle name="AggGreen12 2 2 2 2" xfId="988" xr:uid="{EF1C6AAF-6EE1-4AF4-9E1C-1574AEC7FFCD}"/>
    <cellStyle name="AggGreen12 2 2 2 2 10" xfId="18241" xr:uid="{3B27298A-115B-4A6D-80D8-AEC007D42148}"/>
    <cellStyle name="AggGreen12 2 2 2 2 2" xfId="1195" xr:uid="{5FBCBA9F-E63E-467B-9C1A-04391756E33A}"/>
    <cellStyle name="AggGreen12 2 2 2 2 2 2" xfId="4799" xr:uid="{24E2D110-4995-46D2-9C21-952406D3C06D}"/>
    <cellStyle name="AggGreen12 2 2 2 2 2 2 2" xfId="16231" xr:uid="{1B40FA5E-075A-4C65-AF1D-CBA249A05864}"/>
    <cellStyle name="AggGreen12 2 2 2 2 2 3" xfId="4185" xr:uid="{A9179378-DF67-40A8-B5BB-E9FE9EFAB7C1}"/>
    <cellStyle name="AggGreen12 2 2 2 2 2 3 2" xfId="15617" xr:uid="{F7972E4A-A91E-4601-9FA2-CC18B15309DF}"/>
    <cellStyle name="AggGreen12 2 2 2 2 2 4" xfId="6794" xr:uid="{9ED4B0CD-622B-4E31-8A05-EC4F7E5FC5D7}"/>
    <cellStyle name="AggGreen12 2 2 2 2 2 5" xfId="8777" xr:uid="{231EFB23-5203-4CCB-8E87-7EB3D2927A19}"/>
    <cellStyle name="AggGreen12 2 2 2 2 2 6" xfId="9739" xr:uid="{7BDF6574-C595-4527-89A6-7B7BFD630E53}"/>
    <cellStyle name="AggGreen12 2 2 2 2 2 7" xfId="11925" xr:uid="{94080F91-0E65-47B5-A743-4FB8043FC663}"/>
    <cellStyle name="AggGreen12 2 2 2 2 2 8" xfId="14531" xr:uid="{41B1B4A7-1884-4016-874C-451140CF40D3}"/>
    <cellStyle name="AggGreen12 2 2 2 2 2 9" xfId="18447" xr:uid="{769D8E65-76B9-44A7-9EEA-B18D6E9E4EBF}"/>
    <cellStyle name="AggGreen12 2 2 2 2 3" xfId="4071" xr:uid="{B319051F-5981-4C37-9EBD-03119A41AB7F}"/>
    <cellStyle name="AggGreen12 2 2 2 2 3 2" xfId="15503" xr:uid="{DEE9A873-D341-4E5F-8C89-CF7A23059DB1}"/>
    <cellStyle name="AggGreen12 2 2 2 2 4" xfId="4002" xr:uid="{A37D21D5-2D34-4A9C-8BE4-48FF13A79B69}"/>
    <cellStyle name="AggGreen12 2 2 2 2 4 2" xfId="15434" xr:uid="{F17F210D-80AE-4F95-843B-D58F83E315B7}"/>
    <cellStyle name="AggGreen12 2 2 2 2 5" xfId="6628" xr:uid="{F50BEFFE-43CC-491B-8863-1DB3CA7BAE9B}"/>
    <cellStyle name="AggGreen12 2 2 2 2 6" xfId="8592" xr:uid="{58A46F48-448D-4354-9C85-891A5E5A9B99}"/>
    <cellStyle name="AggGreen12 2 2 2 2 7" xfId="8176" xr:uid="{788EDDC1-C471-43FC-8EFE-48A4EFF1A1BE}"/>
    <cellStyle name="AggGreen12 2 2 2 2 8" xfId="12313" xr:uid="{BEB87F0F-83AA-4183-800B-6974130D1BEB}"/>
    <cellStyle name="AggGreen12 2 2 2 2 9" xfId="14669" xr:uid="{16956A92-ACF5-474A-B2B1-B5331C87CC96}"/>
    <cellStyle name="AggGreen12 2 2 2 3" xfId="1397" xr:uid="{ACA1C48A-FDC4-4F42-B554-163E2ABB3D00}"/>
    <cellStyle name="AggGreen12 2 2 2 3 2" xfId="4761" xr:uid="{186CCA60-0367-4A59-A728-D70F5696F0B8}"/>
    <cellStyle name="AggGreen12 2 2 2 3 2 2" xfId="16193" xr:uid="{B7D50E18-43DC-4BE1-939F-040D6D09E6DA}"/>
    <cellStyle name="AggGreen12 2 2 2 3 3" xfId="3807" xr:uid="{F7D2A0B2-DA31-49BD-8A14-CFBD7599017F}"/>
    <cellStyle name="AggGreen12 2 2 2 3 3 2" xfId="15239" xr:uid="{1B02896F-9D72-45F4-A8FF-9F9EB095C8EC}"/>
    <cellStyle name="AggGreen12 2 2 2 3 4" xfId="6951" xr:uid="{F03D6BB9-7BE8-4546-BD4B-E8724128EB17}"/>
    <cellStyle name="AggGreen12 2 2 2 3 5" xfId="8979" xr:uid="{D2549434-3302-4A2E-ACC8-36DFDC40BC11}"/>
    <cellStyle name="AggGreen12 2 2 2 3 6" xfId="8171" xr:uid="{8A272D8F-EA17-4300-B082-8C4C00760E6D}"/>
    <cellStyle name="AggGreen12 2 2 2 3 7" xfId="11248" xr:uid="{528389D3-4215-469F-9B98-9E2350D59A11}"/>
    <cellStyle name="AggGreen12 2 2 2 3 8" xfId="13979" xr:uid="{6910D169-2C46-4D09-8134-9F6DECB4B0A3}"/>
    <cellStyle name="AggGreen12 2 2 2 3 9" xfId="18649" xr:uid="{7AE617F0-0E47-48DE-A37C-2BCDE3EBEC1C}"/>
    <cellStyle name="AggGreen12 2 2 2 4" xfId="4581" xr:uid="{46A5FDC8-D7C3-4D0D-A90B-80A0372B3A90}"/>
    <cellStyle name="AggGreen12 2 2 2 4 2" xfId="16013" xr:uid="{749A9BB7-ACBB-4B12-A269-2A4A881EAABC}"/>
    <cellStyle name="AggGreen12 2 2 2 5" xfId="5704" xr:uid="{556A9CA7-A1D8-477D-BF36-810CD34D630C}"/>
    <cellStyle name="AggGreen12 2 2 2 5 2" xfId="17136" xr:uid="{DB03E3EC-D5F9-442A-89B1-614F42B2EEB6}"/>
    <cellStyle name="AggGreen12 2 2 2 6" xfId="6477" xr:uid="{2698E2C5-9BB1-46EA-B166-BFB823FC1BA4}"/>
    <cellStyle name="AggGreen12 2 2 2 7" xfId="8444" xr:uid="{BDBD526E-4257-4A51-8B01-F7F401FF8E25}"/>
    <cellStyle name="AggGreen12 2 2 2 8" xfId="8354" xr:uid="{00652BDF-3ED4-438D-BAE1-9508DC7B239A}"/>
    <cellStyle name="AggGreen12 2 2 2 9" xfId="11209" xr:uid="{0C8BCBB3-D247-4E28-9B81-C22CACC59D14}"/>
    <cellStyle name="AggGreen12 2 2 3" xfId="887" xr:uid="{BC46FD36-0478-4CAE-83F3-13240738EE37}"/>
    <cellStyle name="AggGreen12 2 2 3 10" xfId="18140" xr:uid="{388BF154-38E0-47FE-B8B6-EA86AA4CD499}"/>
    <cellStyle name="AggGreen12 2 2 3 2" xfId="1210" xr:uid="{8A795248-7BC2-4E8E-8831-420042A0D615}"/>
    <cellStyle name="AggGreen12 2 2 3 2 2" xfId="5550" xr:uid="{2310D41F-A70F-4903-A563-6FF53228B10C}"/>
    <cellStyle name="AggGreen12 2 2 3 2 2 2" xfId="16982" xr:uid="{E3D1464F-7439-417C-94FE-FB09A0EB96D0}"/>
    <cellStyle name="AggGreen12 2 2 3 2 3" xfId="3906" xr:uid="{18A95C5C-DC3D-4038-8AF8-19C6B68C3541}"/>
    <cellStyle name="AggGreen12 2 2 3 2 3 2" xfId="15338" xr:uid="{A5F892FB-60EA-4C83-B63C-BC9192617F6C}"/>
    <cellStyle name="AggGreen12 2 2 3 2 4" xfId="6806" xr:uid="{2C038374-41C0-47E8-AA8E-55752FE7C94B}"/>
    <cellStyle name="AggGreen12 2 2 3 2 5" xfId="8792" xr:uid="{7288496C-A99C-435C-8E48-8D68B2B0F60F}"/>
    <cellStyle name="AggGreen12 2 2 3 2 6" xfId="9729" xr:uid="{2BEB42FB-7C12-4055-8820-5E9C85FE33C8}"/>
    <cellStyle name="AggGreen12 2 2 3 2 7" xfId="11789" xr:uid="{96F8DEEB-55EC-4079-B369-2D4413C17898}"/>
    <cellStyle name="AggGreen12 2 2 3 2 8" xfId="14021" xr:uid="{4F9E49B2-C939-43E2-BB0C-861103FA746C}"/>
    <cellStyle name="AggGreen12 2 2 3 2 9" xfId="18462" xr:uid="{55F684EE-7258-47F7-B686-65D2E69C1C00}"/>
    <cellStyle name="AggGreen12 2 2 3 3" xfId="5664" xr:uid="{0A50EF26-6176-4351-BEF2-9B16EB345B1F}"/>
    <cellStyle name="AggGreen12 2 2 3 3 2" xfId="17096" xr:uid="{FE4A8BB9-217B-44E4-BFE0-505B96561AB9}"/>
    <cellStyle name="AggGreen12 2 2 3 4" xfId="4976" xr:uid="{97331829-28D1-4E9E-A91D-642B5A535470}"/>
    <cellStyle name="AggGreen12 2 2 3 4 2" xfId="16408" xr:uid="{0CDD4AFC-0EA4-4FC0-9236-944FA7D05620}"/>
    <cellStyle name="AggGreen12 2 2 3 5" xfId="6552" xr:uid="{915F81BE-2749-4950-A1B6-DFC7265DEE2D}"/>
    <cellStyle name="AggGreen12 2 2 3 6" xfId="8519" xr:uid="{3F4F3554-9E68-4219-ADEE-41E39F615E9F}"/>
    <cellStyle name="AggGreen12 2 2 3 7" xfId="9955" xr:uid="{71913A23-5CEC-4807-874E-50F6A8D1232D}"/>
    <cellStyle name="AggGreen12 2 2 3 8" xfId="11926" xr:uid="{28EDB19F-73BA-46DC-9580-B60C763CAFA5}"/>
    <cellStyle name="AggGreen12 2 2 3 9" xfId="13716" xr:uid="{5A96B4E6-98E7-4D4C-AEF8-8C0C8830662A}"/>
    <cellStyle name="AggGreen12 2 3" xfId="438" xr:uid="{DBAEEBC0-F453-49C9-8C14-1CF7FE6923C3}"/>
    <cellStyle name="AggGreen12 2 3 10" xfId="10036" xr:uid="{884C9159-904D-4BCA-A909-AD7A7F8A3304}"/>
    <cellStyle name="AggGreen12 2 3 11" xfId="12320" xr:uid="{29BCA603-4EDB-4898-9C1F-37CF13952F91}"/>
    <cellStyle name="AggGreen12 2 3 12" xfId="14758" xr:uid="{DDBEAA91-A3E9-4C71-B6E4-3A32314342C0}"/>
    <cellStyle name="AggGreen12 2 3 13" xfId="17898" xr:uid="{83CA1237-372A-4330-9311-4C5362CD411C}"/>
    <cellStyle name="AggGreen12 2 3 2" xfId="777" xr:uid="{9173F568-A25F-4A6D-BD13-CCC9248CC854}"/>
    <cellStyle name="AggGreen12 2 3 2 10" xfId="14716" xr:uid="{6DADA37F-1071-454D-8C51-196E00554748}"/>
    <cellStyle name="AggGreen12 2 3 2 11" xfId="18031" xr:uid="{60D6BB01-7DD2-4598-AF4B-447CCF0830BC}"/>
    <cellStyle name="AggGreen12 2 3 2 2" xfId="992" xr:uid="{E69E6594-99C3-4160-8460-95329006BE3D}"/>
    <cellStyle name="AggGreen12 2 3 2 2 10" xfId="18245" xr:uid="{AD3199BE-EC65-4F84-B7E0-D5097B9945B4}"/>
    <cellStyle name="AggGreen12 2 3 2 2 2" xfId="1175" xr:uid="{1A60F575-4C11-41F3-804F-1341A2CEA957}"/>
    <cellStyle name="AggGreen12 2 3 2 2 2 2" xfId="4809" xr:uid="{9921E01B-5F3A-4DA6-8891-F0D6E455251D}"/>
    <cellStyle name="AggGreen12 2 3 2 2 2 2 2" xfId="16241" xr:uid="{921880FF-6454-4A88-8E53-F0C7BE1262E9}"/>
    <cellStyle name="AggGreen12 2 3 2 2 2 3" xfId="3792" xr:uid="{DA99E413-EFEF-4401-BE23-274F29754C55}"/>
    <cellStyle name="AggGreen12 2 3 2 2 2 3 2" xfId="15224" xr:uid="{1B6A82E3-35B1-4795-9F01-3306A5BFCCA9}"/>
    <cellStyle name="AggGreen12 2 3 2 2 2 4" xfId="6778" xr:uid="{C31DC482-CB58-4F25-A2F1-AE4CE37B0469}"/>
    <cellStyle name="AggGreen12 2 3 2 2 2 5" xfId="8757" xr:uid="{74869E2F-F198-466A-901A-977DE07CDF85}"/>
    <cellStyle name="AggGreen12 2 3 2 2 2 6" xfId="9753" xr:uid="{03FA0EB0-1E7F-48A1-A95B-AFA9429E52F9}"/>
    <cellStyle name="AggGreen12 2 3 2 2 2 7" xfId="12250" xr:uid="{94FABABD-1569-4007-B95D-46F61B44C619}"/>
    <cellStyle name="AggGreen12 2 3 2 2 2 8" xfId="14546" xr:uid="{DBF44CC1-72FD-469E-A05C-97A3222E146C}"/>
    <cellStyle name="AggGreen12 2 3 2 2 2 9" xfId="18427" xr:uid="{D87CA02D-848A-4069-AAED-7429D5E22D0F}"/>
    <cellStyle name="AggGreen12 2 3 2 2 3" xfId="4077" xr:uid="{09752C42-8509-40E4-AFE5-5DD166C0CBB7}"/>
    <cellStyle name="AggGreen12 2 3 2 2 3 2" xfId="15509" xr:uid="{BCEADFFF-AB5A-414F-9374-A7006182C02E}"/>
    <cellStyle name="AggGreen12 2 3 2 2 4" xfId="3900" xr:uid="{67152433-EDE6-44C8-ADB7-8A7681BC19A1}"/>
    <cellStyle name="AggGreen12 2 3 2 2 4 2" xfId="15332" xr:uid="{350DE677-0A17-43B0-A60B-BD92996730C0}"/>
    <cellStyle name="AggGreen12 2 3 2 2 5" xfId="6632" xr:uid="{1C099E1D-7ECE-4E6D-8BDA-B315DA7716CC}"/>
    <cellStyle name="AggGreen12 2 3 2 2 6" xfId="8596" xr:uid="{3DC29A54-91F8-4F89-8B2E-1F58487D5512}"/>
    <cellStyle name="AggGreen12 2 3 2 2 7" xfId="9895" xr:uid="{4270D5AD-35AC-487C-9171-E63D6A465B4C}"/>
    <cellStyle name="AggGreen12 2 3 2 2 8" xfId="11940" xr:uid="{D05E2158-C3DC-458A-BC7F-E1A36C878659}"/>
    <cellStyle name="AggGreen12 2 3 2 2 9" xfId="14077" xr:uid="{E815037F-E3C3-4184-99FE-8E85C17ACA8E}"/>
    <cellStyle name="AggGreen12 2 3 2 3" xfId="1430" xr:uid="{09673AB7-E729-460E-B8E0-97FEB20395B5}"/>
    <cellStyle name="AggGreen12 2 3 2 3 2" xfId="5382" xr:uid="{54A6AEDF-606A-4A57-9D89-260DE2EE4866}"/>
    <cellStyle name="AggGreen12 2 3 2 3 2 2" xfId="16814" xr:uid="{3B5E7CCB-B4C8-49B4-932A-DFD2D1DBCAA3}"/>
    <cellStyle name="AggGreen12 2 3 2 3 3" xfId="4909" xr:uid="{FDF2EB09-0D1A-40A1-BEF5-7B4F626CCA5C}"/>
    <cellStyle name="AggGreen12 2 3 2 3 3 2" xfId="16341" xr:uid="{C086BC2F-E502-43E6-8F1A-5B4B961812E0}"/>
    <cellStyle name="AggGreen12 2 3 2 3 4" xfId="6979" xr:uid="{71C112ED-6304-45AE-8772-ECC61F06E87E}"/>
    <cellStyle name="AggGreen12 2 3 2 3 5" xfId="9012" xr:uid="{C5038CFA-0A2F-4F7E-8FAE-3E131CB07CCB}"/>
    <cellStyle name="AggGreen12 2 3 2 3 6" xfId="9595" xr:uid="{9316E3E9-82BB-4609-B2F0-1CFBFD0EAE24}"/>
    <cellStyle name="AggGreen12 2 3 2 3 7" xfId="12429" xr:uid="{43AB08ED-377C-4CD4-B83D-D175AD8D6B32}"/>
    <cellStyle name="AggGreen12 2 3 2 3 8" xfId="13751" xr:uid="{4DB2162F-0A4F-4A68-B676-D50FFC5A8E43}"/>
    <cellStyle name="AggGreen12 2 3 2 3 9" xfId="18682" xr:uid="{B359BA4E-8B5D-42FE-AEFA-D6A96D253463}"/>
    <cellStyle name="AggGreen12 2 3 2 4" xfId="4539" xr:uid="{8A32CA56-D727-4F33-9FB0-4F4F6F9A50EF}"/>
    <cellStyle name="AggGreen12 2 3 2 4 2" xfId="15971" xr:uid="{18162775-FC47-45BF-B404-3A82C700DCC5}"/>
    <cellStyle name="AggGreen12 2 3 2 5" xfId="5773" xr:uid="{8904247A-CA0E-4CCB-874C-C547D24DF06D}"/>
    <cellStyle name="AggGreen12 2 3 2 5 2" xfId="17205" xr:uid="{DE718069-D0B4-4736-8F53-0D8E7D80004D}"/>
    <cellStyle name="AggGreen12 2 3 2 6" xfId="6481" xr:uid="{0DAE3FC3-B315-4DCB-B7EE-4D01A0EF0014}"/>
    <cellStyle name="AggGreen12 2 3 2 7" xfId="8448" xr:uid="{9DB6D1AE-BF5E-4B43-A35B-F52280A0554F}"/>
    <cellStyle name="AggGreen12 2 3 2 8" xfId="8352" xr:uid="{5E2CDF5B-B48D-448B-A2BA-C3ECBAB33371}"/>
    <cellStyle name="AggGreen12 2 3 2 9" xfId="12307" xr:uid="{AFC46CFA-1FE8-4FC7-83A0-58EDB5606214}"/>
    <cellStyle name="AggGreen12 2 3 3" xfId="726" xr:uid="{17B18873-9BE9-4460-9F2A-FC8EDC578F5C}"/>
    <cellStyle name="AggGreen12 2 3 3 10" xfId="13545" xr:uid="{D3BAD436-5EAA-430C-A5BE-66FC02D8DB59}"/>
    <cellStyle name="AggGreen12 2 3 3 11" xfId="17980" xr:uid="{18A7D5EF-7337-42AB-9550-BA1B4DC6DC92}"/>
    <cellStyle name="AggGreen12 2 3 3 2" xfId="941" xr:uid="{DDFD99B5-73E4-46E8-9E18-4A02F9C8966B}"/>
    <cellStyle name="AggGreen12 2 3 3 2 10" xfId="18194" xr:uid="{3D08F9C6-3D79-45CE-A3A9-11A8FAB4F0BB}"/>
    <cellStyle name="AggGreen12 2 3 3 2 2" xfId="1348" xr:uid="{AF157469-FC19-419B-8BDB-A42DF8464B2A}"/>
    <cellStyle name="AggGreen12 2 3 3 2 2 2" xfId="5440" xr:uid="{D5B8F710-1016-46C2-A08A-7A04B409F57B}"/>
    <cellStyle name="AggGreen12 2 3 3 2 2 2 2" xfId="16872" xr:uid="{6B541D97-0D11-4787-B81D-D2B6285FF608}"/>
    <cellStyle name="AggGreen12 2 3 3 2 2 3" xfId="5261" xr:uid="{78A1996E-B0CE-441C-A533-36D2DBA7C657}"/>
    <cellStyle name="AggGreen12 2 3 3 2 2 3 2" xfId="16693" xr:uid="{24E7A48A-8E36-47AB-87AC-454B7028CE82}"/>
    <cellStyle name="AggGreen12 2 3 3 2 2 4" xfId="6913" xr:uid="{E716C204-6D84-4015-B5DB-82A9A7D2F004}"/>
    <cellStyle name="AggGreen12 2 3 3 2 2 5" xfId="8930" xr:uid="{484509EE-430D-4D05-8ACD-B0ABA31EF714}"/>
    <cellStyle name="AggGreen12 2 3 3 2 2 6" xfId="9236" xr:uid="{49FEAB30-63D9-4A35-9858-0374399FAD2C}"/>
    <cellStyle name="AggGreen12 2 3 3 2 2 7" xfId="12377" xr:uid="{B03BD07D-8122-4BF9-BBDD-94866EEBFB94}"/>
    <cellStyle name="AggGreen12 2 3 3 2 2 8" xfId="14418" xr:uid="{4A27DF54-E073-423C-BC4B-5783294BAA2F}"/>
    <cellStyle name="AggGreen12 2 3 3 2 2 9" xfId="18600" xr:uid="{D799D4AE-B133-4A83-A157-0067D59E2D9E}"/>
    <cellStyle name="AggGreen12 2 3 3 2 3" xfId="3967" xr:uid="{78F3C94A-5F4B-4CF8-B8B1-EF4BE99EA140}"/>
    <cellStyle name="AggGreen12 2 3 3 2 3 2" xfId="15399" xr:uid="{950402EA-9426-455F-87D4-5D7AC6CF3E17}"/>
    <cellStyle name="AggGreen12 2 3 3 2 4" xfId="5821" xr:uid="{82420B2A-C1D8-4E02-9F3B-7D46F8216CDC}"/>
    <cellStyle name="AggGreen12 2 3 3 2 4 2" xfId="17253" xr:uid="{126FB03D-3C32-42A8-97C3-E27EB3E2F100}"/>
    <cellStyle name="AggGreen12 2 3 3 2 5" xfId="6594" xr:uid="{49D9D38F-012B-4FB3-A8BD-5A58C9BAC72A}"/>
    <cellStyle name="AggGreen12 2 3 3 2 6" xfId="8560" xr:uid="{23EACBA0-6F91-42B8-9565-2041B074B912}"/>
    <cellStyle name="AggGreen12 2 3 3 2 7" xfId="9332" xr:uid="{3FA5BA8E-3803-4DFE-83D2-9922BA564A11}"/>
    <cellStyle name="AggGreen12 2 3 3 2 8" xfId="12037" xr:uid="{AE5B2B67-DA17-479A-938F-D280BB37B374}"/>
    <cellStyle name="AggGreen12 2 3 3 2 9" xfId="14679" xr:uid="{179B465E-252C-4433-8E4F-2FCE6D423606}"/>
    <cellStyle name="AggGreen12 2 3 3 3" xfId="1161" xr:uid="{25A3C534-864F-480C-B9DA-6E053699B5D4}"/>
    <cellStyle name="AggGreen12 2 3 3 3 2" xfId="4818" xr:uid="{7449ED52-FC76-4F5C-8F01-9A2AC422FF31}"/>
    <cellStyle name="AggGreen12 2 3 3 3 2 2" xfId="16250" xr:uid="{78A90CF4-BDA4-4B72-ACA9-B13E469157CD}"/>
    <cellStyle name="AggGreen12 2 3 3 3 3" xfId="5087" xr:uid="{BD3B849D-CF7B-43DC-A8A9-7E080E2B4572}"/>
    <cellStyle name="AggGreen12 2 3 3 3 3 2" xfId="16519" xr:uid="{71424BA5-E1B4-40AC-8BC1-0CCCA7419069}"/>
    <cellStyle name="AggGreen12 2 3 3 3 4" xfId="6768" xr:uid="{5620FA7D-2A74-4EF8-B468-938E3FEDCB37}"/>
    <cellStyle name="AggGreen12 2 3 3 3 5" xfId="8743" xr:uid="{0B52F26B-90A8-4103-98D7-7593A306F259}"/>
    <cellStyle name="AggGreen12 2 3 3 3 6" xfId="9762" xr:uid="{65F59D7E-B149-4287-BCCF-590D770BCEFD}"/>
    <cellStyle name="AggGreen12 2 3 3 3 7" xfId="11769" xr:uid="{44850952-36E0-4387-A5E0-BDDB35AC5E72}"/>
    <cellStyle name="AggGreen12 2 3 3 3 8" xfId="14557" xr:uid="{E92CE177-271D-48B0-A774-918BC27DDCD1}"/>
    <cellStyle name="AggGreen12 2 3 3 3 9" xfId="18413" xr:uid="{58D2A701-C486-4E5B-B474-829733EC6028}"/>
    <cellStyle name="AggGreen12 2 3 3 4" xfId="4575" xr:uid="{51C3E181-ADD7-4546-95C9-A12732E73E3C}"/>
    <cellStyle name="AggGreen12 2 3 3 4 2" xfId="16007" xr:uid="{51398172-837B-4BB4-8D59-B6E1326BAFC4}"/>
    <cellStyle name="AggGreen12 2 3 3 5" xfId="4912" xr:uid="{7C7D790A-98E7-4CD6-BD68-2CADBABAA290}"/>
    <cellStyle name="AggGreen12 2 3 3 5 2" xfId="16344" xr:uid="{8DCED2F4-C5D9-40E3-BC6E-67DE5B5964E5}"/>
    <cellStyle name="AggGreen12 2 3 3 6" xfId="6441" xr:uid="{F167C2C8-FF24-4E27-BBD6-59380AB5F7A2}"/>
    <cellStyle name="AggGreen12 2 3 3 7" xfId="8411" xr:uid="{3B8C379E-E14F-4B71-B77D-321A823EE115}"/>
    <cellStyle name="AggGreen12 2 3 3 8" xfId="8251" xr:uid="{3FBBAE9D-2473-4FF8-A961-D010653C6C39}"/>
    <cellStyle name="AggGreen12 2 3 3 9" xfId="11448" xr:uid="{98EC4E4F-9213-4BC8-8DAF-B8FC3F5E43D7}"/>
    <cellStyle name="AggGreen12 2 3 4" xfId="806" xr:uid="{1A1B74EA-ED77-490F-8505-7A4591BFAC71}"/>
    <cellStyle name="AggGreen12 2 3 4 10" xfId="14700" xr:uid="{00AB19B4-0ACF-4B25-935E-35256D7E6F7F}"/>
    <cellStyle name="AggGreen12 2 3 4 11" xfId="18060" xr:uid="{867B78E3-839F-4688-9E19-7B28D35FA88B}"/>
    <cellStyle name="AggGreen12 2 3 4 2" xfId="1021" xr:uid="{56F8E006-CFE3-4B2E-9B05-A4C56BA8BF76}"/>
    <cellStyle name="AggGreen12 2 3 4 2 10" xfId="18274" xr:uid="{BB9DAE64-19FB-4404-827D-4BF996E029F9}"/>
    <cellStyle name="AggGreen12 2 3 4 2 2" xfId="1474" xr:uid="{188516AD-CDBD-4C76-AE4B-34252EA56AD8}"/>
    <cellStyle name="AggGreen12 2 3 4 2 2 2" xfId="5350" xr:uid="{26689AB7-E4EB-45E1-B99B-31FA758F900A}"/>
    <cellStyle name="AggGreen12 2 3 4 2 2 2 2" xfId="16782" xr:uid="{BEA6D2FF-7814-4915-80A4-131AE498D818}"/>
    <cellStyle name="AggGreen12 2 3 4 2 2 3" xfId="4317" xr:uid="{94A8A13D-1315-4523-BB11-DB2595D32DFA}"/>
    <cellStyle name="AggGreen12 2 3 4 2 2 3 2" xfId="15749" xr:uid="{A3928B9B-A54A-4ABD-8EA5-30423A8FC369}"/>
    <cellStyle name="AggGreen12 2 3 4 2 2 4" xfId="7014" xr:uid="{F5411772-CCE9-45D1-A3C7-A9EF851C12CE}"/>
    <cellStyle name="AggGreen12 2 3 4 2 2 5" xfId="9056" xr:uid="{E6647F15-DD78-4C7B-A27D-C9885FDC0AE0}"/>
    <cellStyle name="AggGreen12 2 3 4 2 2 6" xfId="8489" xr:uid="{A8E37337-3201-4961-A79B-7CFC18D7FE2C}"/>
    <cellStyle name="AggGreen12 2 3 4 2 2 7" xfId="11411" xr:uid="{7E8F5F70-F3E0-407F-88E5-11CF61B58BD3}"/>
    <cellStyle name="AggGreen12 2 3 4 2 2 8" xfId="14330" xr:uid="{729207C2-BC11-45DB-BB86-4475E22CE378}"/>
    <cellStyle name="AggGreen12 2 3 4 2 2 9" xfId="18726" xr:uid="{D895F2A3-3C6B-4C52-A182-6D05F7F51D3B}"/>
    <cellStyle name="AggGreen12 2 3 4 2 3" xfId="3921" xr:uid="{38133B5D-66F6-4282-9597-DA1A16D705D0}"/>
    <cellStyle name="AggGreen12 2 3 4 2 3 2" xfId="15353" xr:uid="{2F4F2583-710E-4399-AA2F-921FBA98416B}"/>
    <cellStyle name="AggGreen12 2 3 4 2 4" xfId="4564" xr:uid="{5F58A04E-3C63-4CD1-BA8F-A55AB1AFE63D}"/>
    <cellStyle name="AggGreen12 2 3 4 2 4 2" xfId="15996" xr:uid="{2E99D6CD-943E-4F54-ACB0-3F6FB47E3F62}"/>
    <cellStyle name="AggGreen12 2 3 4 2 5" xfId="6655" xr:uid="{4505229A-E63B-4AFB-BCC2-2F01B4A1DA52}"/>
    <cellStyle name="AggGreen12 2 3 4 2 6" xfId="8617" xr:uid="{D2089AC2-2303-4AE6-9421-B0CB5EF7D785}"/>
    <cellStyle name="AggGreen12 2 3 4 2 7" xfId="9872" xr:uid="{7545A814-0D3C-4621-A360-66FFD756022C}"/>
    <cellStyle name="AggGreen12 2 3 4 2 8" xfId="11426" xr:uid="{8EFF7090-243C-40EF-B839-B7FAB9BB65A3}"/>
    <cellStyle name="AggGreen12 2 3 4 2 9" xfId="14642" xr:uid="{98FE9089-B177-4338-8AA1-FF20FC80F802}"/>
    <cellStyle name="AggGreen12 2 3 4 3" xfId="1461" xr:uid="{EEABA845-FBB1-4318-B214-BA92FF83566A}"/>
    <cellStyle name="AggGreen12 2 3 4 3 2" xfId="5358" xr:uid="{0CE2A683-E934-4362-B3B2-8B03E6E4521D}"/>
    <cellStyle name="AggGreen12 2 3 4 3 2 2" xfId="16790" xr:uid="{D321CD40-A744-4B90-BCC7-9F9A6A813F17}"/>
    <cellStyle name="AggGreen12 2 3 4 3 3" xfId="4292" xr:uid="{460A83C2-F514-4226-AA54-8322E2821B5D}"/>
    <cellStyle name="AggGreen12 2 3 4 3 3 2" xfId="15724" xr:uid="{D22F7A9C-1517-4D20-9BC7-80A74E5F0EB4}"/>
    <cellStyle name="AggGreen12 2 3 4 3 4" xfId="7002" xr:uid="{C00C1E57-1D78-4428-83C1-5124ADB9996C}"/>
    <cellStyle name="AggGreen12 2 3 4 3 5" xfId="9043" xr:uid="{23FD8CE0-222C-4490-9052-34307DF45ED9}"/>
    <cellStyle name="AggGreen12 2 3 4 3 6" xfId="8509" xr:uid="{95954578-AAD0-484B-9C76-3931E827B449}"/>
    <cellStyle name="AggGreen12 2 3 4 3 7" xfId="12147" xr:uid="{A0DD8547-0354-4779-9259-DED1E52F8B31}"/>
    <cellStyle name="AggGreen12 2 3 4 3 8" xfId="14337" xr:uid="{AE3F1733-D85A-4FC8-BBF5-10E4E6BDBB33}"/>
    <cellStyle name="AggGreen12 2 3 4 3 9" xfId="18713" xr:uid="{6975EB24-50B5-4F8F-9AF1-EA92CCE2817F}"/>
    <cellStyle name="AggGreen12 2 3 4 4" xfId="3836" xr:uid="{87C1AB16-9BE6-44DE-A2FF-A9E4C315D649}"/>
    <cellStyle name="AggGreen12 2 3 4 4 2" xfId="15268" xr:uid="{DA8CD8A0-7955-4BF7-9019-8ACC7B008233}"/>
    <cellStyle name="AggGreen12 2 3 4 5" xfId="4952" xr:uid="{7565ADAA-CE13-46B8-AC7D-95B8166AD880}"/>
    <cellStyle name="AggGreen12 2 3 4 5 2" xfId="16384" xr:uid="{C0F27BE4-BC51-4955-8384-0D9E4BFE4520}"/>
    <cellStyle name="AggGreen12 2 3 4 6" xfId="6504" xr:uid="{67698A68-71BE-4032-9DA4-419DA4643AFA}"/>
    <cellStyle name="AggGreen12 2 3 4 7" xfId="8469" xr:uid="{FC1DA24E-071F-445A-923B-89930A2D1CFE}"/>
    <cellStyle name="AggGreen12 2 3 4 8" xfId="8179" xr:uid="{E34500D5-9D74-4D95-BADB-7C1096BF0D57}"/>
    <cellStyle name="AggGreen12 2 3 4 9" xfId="11288" xr:uid="{5204ACC4-BDC6-45EF-AF34-28D138E348DB}"/>
    <cellStyle name="AggGreen12 2 3 5" xfId="1403" xr:uid="{6A5C71EF-1CCA-4224-AFCB-118B9B0EB9E9}"/>
    <cellStyle name="AggGreen12 2 3 5 2" xfId="5400" xr:uid="{94965FF6-473C-497C-87E4-27DC0414EC74}"/>
    <cellStyle name="AggGreen12 2 3 5 2 2" xfId="16832" xr:uid="{1714DE99-5E53-40EF-A329-61A6E9C5450B}"/>
    <cellStyle name="AggGreen12 2 3 5 3" xfId="3730" xr:uid="{5C19E3D3-6361-4A51-984A-FEE8C050BC33}"/>
    <cellStyle name="AggGreen12 2 3 5 3 2" xfId="15162" xr:uid="{31FE2FE8-5C0C-43B1-8588-3D519F0C318A}"/>
    <cellStyle name="AggGreen12 2 3 5 4" xfId="6956" xr:uid="{1F916407-2AFA-4861-A986-8B87F8185C2F}"/>
    <cellStyle name="AggGreen12 2 3 5 5" xfId="8985" xr:uid="{DFFF0B76-F7C9-4E4B-B5D7-5589EEFE6F32}"/>
    <cellStyle name="AggGreen12 2 3 5 6" xfId="9610" xr:uid="{0CF8C5F0-A7F9-4AC6-94DB-ACDF8FCD9169}"/>
    <cellStyle name="AggGreen12 2 3 5 7" xfId="11781" xr:uid="{C35F1621-EAA5-40F0-990F-B7420B6F9A95}"/>
    <cellStyle name="AggGreen12 2 3 5 8" xfId="14382" xr:uid="{B80C0F76-EBAB-48A2-A2A5-A7CBAA4CF7EC}"/>
    <cellStyle name="AggGreen12 2 3 5 9" xfId="18655" xr:uid="{34884829-6434-43D7-91B7-E3D94505AEF8}"/>
    <cellStyle name="AggGreen12 2 3 6" xfId="5804" xr:uid="{1986573E-52E1-4C7D-81F8-B8A0FD5B9796}"/>
    <cellStyle name="AggGreen12 2 3 6 2" xfId="17236" xr:uid="{6200CB53-D87B-46D7-8EDA-F1D710746959}"/>
    <cellStyle name="AggGreen12 2 3 7" xfId="5973" xr:uid="{47BC2633-3CF3-4C77-AF01-2A29396B1C5F}"/>
    <cellStyle name="AggGreen12 2 3 7 2" xfId="17405" xr:uid="{66282213-9F3E-4A18-8137-ACAF6E8F0AB8}"/>
    <cellStyle name="AggGreen12 2 3 8" xfId="6381" xr:uid="{D04DAF43-0495-4486-BF47-95363BBBE358}"/>
    <cellStyle name="AggGreen12 2 3 9" xfId="8210" xr:uid="{C73CA0A6-E387-4672-8CC4-8404128E535B}"/>
    <cellStyle name="AggGreen12 3" xfId="579" xr:uid="{24753345-D1D9-48E2-9AEB-68D5EAD8CF00}"/>
    <cellStyle name="AggGreen12 3 2" xfId="703" xr:uid="{0D8EA81B-17E1-47BF-87F9-83670A39CE45}"/>
    <cellStyle name="AggGreen12 3 2 10" xfId="14864" xr:uid="{9AC1EA9A-3029-4518-B8D0-975EEB252A5C}"/>
    <cellStyle name="AggGreen12 3 2 11" xfId="17957" xr:uid="{131B1A41-584A-4059-8CC3-841B8ED3E366}"/>
    <cellStyle name="AggGreen12 3 2 2" xfId="918" xr:uid="{3F8B758C-E190-4407-BB7F-9665348F807C}"/>
    <cellStyle name="AggGreen12 3 2 2 10" xfId="18171" xr:uid="{FD3FAE41-061C-4B87-A66E-9FE4E239E91A}"/>
    <cellStyle name="AggGreen12 3 2 2 2" xfId="1394" xr:uid="{5B4983C8-F77E-413B-8815-7AF1371CBC27}"/>
    <cellStyle name="AggGreen12 3 2 2 2 2" xfId="4762" xr:uid="{C999A1A1-7CFC-4926-8009-15D041FBB110}"/>
    <cellStyle name="AggGreen12 3 2 2 2 2 2" xfId="16194" xr:uid="{A04662F4-47D4-402D-9E60-3265220A775E}"/>
    <cellStyle name="AggGreen12 3 2 2 2 3" xfId="3724" xr:uid="{D4163CD7-E927-4EDA-A8E9-FFFDCDD20E0C}"/>
    <cellStyle name="AggGreen12 3 2 2 2 3 2" xfId="15156" xr:uid="{1DF0B9FE-268F-45F2-A8BB-5A3E25E34B36}"/>
    <cellStyle name="AggGreen12 3 2 2 2 4" xfId="6948" xr:uid="{25A25E83-7D04-4296-8B5B-9CB100C3D6E7}"/>
    <cellStyle name="AggGreen12 3 2 2 2 5" xfId="8976" xr:uid="{68B0F121-C29D-44A9-96C7-248117AB2237}"/>
    <cellStyle name="AggGreen12 3 2 2 2 6" xfId="8297" xr:uid="{2DE01D23-5A17-4A12-86AF-FEB981D96752}"/>
    <cellStyle name="AggGreen12 3 2 2 2 7" xfId="11330" xr:uid="{5C507100-99F6-407E-A93E-90A9807EB3CC}"/>
    <cellStyle name="AggGreen12 3 2 2 2 8" xfId="13980" xr:uid="{9EB781A7-9239-4EB1-BB90-130D8CF4EB18}"/>
    <cellStyle name="AggGreen12 3 2 2 2 9" xfId="18646" xr:uid="{B9641226-4305-4742-B1A7-F51031A84C90}"/>
    <cellStyle name="AggGreen12 3 2 2 3" xfId="4103" xr:uid="{1005B47C-46FC-4BDC-A25B-ECDC976ADEDA}"/>
    <cellStyle name="AggGreen12 3 2 2 3 2" xfId="15535" xr:uid="{CDB44AE4-224A-45A2-B0F5-22377308AA6A}"/>
    <cellStyle name="AggGreen12 3 2 2 4" xfId="4404" xr:uid="{81B4DE40-5F09-4D85-8E6C-888BB1B88A59}"/>
    <cellStyle name="AggGreen12 3 2 2 4 2" xfId="15836" xr:uid="{6CD12BF3-C5B6-490D-8E03-75354CA96D76}"/>
    <cellStyle name="AggGreen12 3 2 2 5" xfId="6579" xr:uid="{C4B26FB2-08C0-4F7A-AEB2-BD936AD0FFED}"/>
    <cellStyle name="AggGreen12 3 2 2 6" xfId="8546" xr:uid="{168D356E-3914-4906-8E36-8EC3F4FF9E5E}"/>
    <cellStyle name="AggGreen12 3 2 2 7" xfId="9340" xr:uid="{85B50F9A-E8A6-431A-BD89-EA0A8B115B67}"/>
    <cellStyle name="AggGreen12 3 2 2 8" xfId="11552" xr:uid="{2ABEF21B-EE12-46A2-8B46-18769AE262CF}"/>
    <cellStyle name="AggGreen12 3 2 2 9" xfId="13700" xr:uid="{05432EE0-C150-41E0-B921-3C9131E41BE4}"/>
    <cellStyle name="AggGreen12 3 2 3" xfId="1537" xr:uid="{875D6C8B-DD03-481D-AC16-69F7B4FB3B2B}"/>
    <cellStyle name="AggGreen12 3 2 3 2" xfId="5305" xr:uid="{FA3D6EC1-492D-4F8D-86E4-E4AD507DB735}"/>
    <cellStyle name="AggGreen12 3 2 3 2 2" xfId="16737" xr:uid="{05B90E71-7D84-4489-B904-697AEE301661}"/>
    <cellStyle name="AggGreen12 3 2 3 3" xfId="4921" xr:uid="{0A628D92-4D65-4195-8812-DF869EC2DF84}"/>
    <cellStyle name="AggGreen12 3 2 3 3 2" xfId="16353" xr:uid="{67F1CCDC-E1A3-49A4-AAFA-760BA1201C84}"/>
    <cellStyle name="AggGreen12 3 2 3 4" xfId="7065" xr:uid="{8FFA47FB-F57B-4051-A4BC-FE5C44830866}"/>
    <cellStyle name="AggGreen12 3 2 3 5" xfId="9119" xr:uid="{BFD26FEE-6B4A-4D1C-9075-54FF0E752B2A}"/>
    <cellStyle name="AggGreen12 3 2 3 6" xfId="9542" xr:uid="{EDE55826-A8BA-44BC-ACB2-5D194F368354}"/>
    <cellStyle name="AggGreen12 3 2 3 7" xfId="11715" xr:uid="{6DFE42C4-88C3-4F43-9FD6-04FD46843C7F}"/>
    <cellStyle name="AggGreen12 3 2 3 8" xfId="13936" xr:uid="{F60C450E-8952-49A6-A71D-656E64FD9158}"/>
    <cellStyle name="AggGreen12 3 2 3 9" xfId="18789" xr:uid="{7DFA17D7-CCD9-4B9B-AAB3-30D25CB01333}"/>
    <cellStyle name="AggGreen12 3 2 4" xfId="5702" xr:uid="{A93B0873-EF65-4BFB-A36F-1972C443E711}"/>
    <cellStyle name="AggGreen12 3 2 4 2" xfId="17134" xr:uid="{38293E0E-C8CB-4652-9E37-679D2F38B198}"/>
    <cellStyle name="AggGreen12 3 2 5" xfId="5772" xr:uid="{A1CC1A5D-CE05-4A74-B204-0DF961592441}"/>
    <cellStyle name="AggGreen12 3 2 5 2" xfId="17204" xr:uid="{E8C81847-CE37-4C72-AD95-DB4041DC92EB}"/>
    <cellStyle name="AggGreen12 3 2 6" xfId="6426" xr:uid="{E2EABBCC-13A6-4FF2-B1AF-85307224969A}"/>
    <cellStyle name="AggGreen12 3 2 7" xfId="8398" xr:uid="{3C92CDF9-AFB9-4720-8C4E-52A06B20B857}"/>
    <cellStyle name="AggGreen12 3 2 8" xfId="8376" xr:uid="{962BB300-6D35-41BD-8523-6324FB082562}"/>
    <cellStyle name="AggGreen12 3 2 9" xfId="11269" xr:uid="{EF33CA18-9A04-484E-89FA-2FFAFD8606A0}"/>
    <cellStyle name="AggGreen12 3 3" xfId="886" xr:uid="{43B13D59-2A7E-4D52-9688-5DD4C31A44EF}"/>
    <cellStyle name="AggGreen12 3 3 10" xfId="18139" xr:uid="{8FD46D03-C10E-42AE-B513-260C65570DE4}"/>
    <cellStyle name="AggGreen12 3 3 2" xfId="1404" xr:uid="{05B063E9-9C25-44A0-8790-94D40FF0EE2F}"/>
    <cellStyle name="AggGreen12 3 3 2 2" xfId="5399" xr:uid="{FB38B9B7-E3A4-497B-BEE1-55FC502A8749}"/>
    <cellStyle name="AggGreen12 3 3 2 2 2" xfId="16831" xr:uid="{7EAB424A-E055-493B-964C-5FC81EA0CF64}"/>
    <cellStyle name="AggGreen12 3 3 2 3" xfId="4312" xr:uid="{27FBE81B-B218-4ED5-83AC-212BB8A5C814}"/>
    <cellStyle name="AggGreen12 3 3 2 3 2" xfId="15744" xr:uid="{36365B87-ECE8-4524-B321-4332A0B5431A}"/>
    <cellStyle name="AggGreen12 3 3 2 4" xfId="6957" xr:uid="{87E1E102-8166-4F47-8331-28A8801DD2E0}"/>
    <cellStyle name="AggGreen12 3 3 2 5" xfId="8986" xr:uid="{43F48607-9A5A-4E31-8245-947E3584BDCE}"/>
    <cellStyle name="AggGreen12 3 3 2 6" xfId="9609" xr:uid="{899B8FC3-4323-43DF-8C28-7780DD70528F}"/>
    <cellStyle name="AggGreen12 3 3 2 7" xfId="11910" xr:uid="{C2EC97A1-DF6D-4EB3-906E-34FF8F7E334F}"/>
    <cellStyle name="AggGreen12 3 3 2 8" xfId="13975" xr:uid="{E1B3D79E-1F56-4AAD-B8C4-23F13F53D7DD}"/>
    <cellStyle name="AggGreen12 3 3 2 9" xfId="18656" xr:uid="{2352245A-BDE5-46D8-9911-49080E9BFA50}"/>
    <cellStyle name="AggGreen12 3 3 3" xfId="4032" xr:uid="{212E32B2-2F27-4C4C-8C48-935912F918B0}"/>
    <cellStyle name="AggGreen12 3 3 3 2" xfId="15464" xr:uid="{0CFDC1E9-98E5-4797-81BB-D95BF7FA6A45}"/>
    <cellStyle name="AggGreen12 3 3 4" xfId="4975" xr:uid="{D747848E-E778-4497-944B-1299463F398B}"/>
    <cellStyle name="AggGreen12 3 3 4 2" xfId="16407" xr:uid="{EC309777-2C10-488F-BDB6-272827297ADE}"/>
    <cellStyle name="AggGreen12 3 3 5" xfId="6551" xr:uid="{E7FAD064-C72F-4C00-83EE-513E823FFB66}"/>
    <cellStyle name="AggGreen12 3 3 6" xfId="8518" xr:uid="{FC028495-4A7E-42F4-970D-AA7EE6846288}"/>
    <cellStyle name="AggGreen12 3 3 7" xfId="9956" xr:uid="{73CB41B4-8AD9-4817-9CF2-1F96A08DFB3C}"/>
    <cellStyle name="AggGreen12 3 3 8" xfId="12526" xr:uid="{D178CB42-7220-4D4D-94C6-A526CAFB161D}"/>
    <cellStyle name="AggGreen12 3 3 9" xfId="13715" xr:uid="{975758FB-13CB-4DF7-BF3E-FB474122396E}"/>
    <cellStyle name="AggGreen12 4" xfId="437" xr:uid="{B4B28384-E6A9-4DFA-8D70-EC203519577E}"/>
    <cellStyle name="AggGreen12 4 10" xfId="10037" xr:uid="{4FA481CE-F2B6-40F0-9289-6F83951AB3C6}"/>
    <cellStyle name="AggGreen12 4 11" xfId="12317" xr:uid="{9E508DB8-D237-49A6-B8FE-AEE4D057B35F}"/>
    <cellStyle name="AggGreen12 4 12" xfId="14759" xr:uid="{4DB46D0B-0968-4CD0-8492-E795954B7D2F}"/>
    <cellStyle name="AggGreen12 4 13" xfId="17897" xr:uid="{39EA10C7-CE19-443E-8FEC-A1BC674B7D6A}"/>
    <cellStyle name="AggGreen12 4 2" xfId="776" xr:uid="{9F84B86A-AC3A-49B8-B9F5-A0E445977D23}"/>
    <cellStyle name="AggGreen12 4 2 10" xfId="14717" xr:uid="{EB2533DB-8D12-4C7E-8B70-94D3407A1C02}"/>
    <cellStyle name="AggGreen12 4 2 11" xfId="18030" xr:uid="{35252407-0E32-447A-812E-66A8B8B9ABE9}"/>
    <cellStyle name="AggGreen12 4 2 2" xfId="991" xr:uid="{641E23DC-7012-44B7-85C2-AD29893EE3CE}"/>
    <cellStyle name="AggGreen12 4 2 2 10" xfId="18244" xr:uid="{7951FAFC-120D-4A4F-898A-90D1B59A6863}"/>
    <cellStyle name="AggGreen12 4 2 2 2" xfId="1188" xr:uid="{C1AFA7CC-92FE-4D12-9986-20CE2D41CAE4}"/>
    <cellStyle name="AggGreen12 4 2 2 2 2" xfId="5559" xr:uid="{F5C9976C-0444-43C9-BB3C-1D0BE3377A00}"/>
    <cellStyle name="AggGreen12 4 2 2 2 2 2" xfId="16991" xr:uid="{78ED8F2D-FA9A-4558-9458-08AE09FE426B}"/>
    <cellStyle name="AggGreen12 4 2 2 2 3" xfId="4148" xr:uid="{2BCCC20A-5206-451A-8106-070A451E68D0}"/>
    <cellStyle name="AggGreen12 4 2 2 2 3 2" xfId="15580" xr:uid="{9CBD2B47-50D7-4AE7-BD39-E55C008964DD}"/>
    <cellStyle name="AggGreen12 4 2 2 2 4" xfId="6790" xr:uid="{5B92F687-C718-4BD3-AED2-8F86F147E0B3}"/>
    <cellStyle name="AggGreen12 4 2 2 2 5" xfId="8770" xr:uid="{210714C4-E519-4C14-9D63-8F6F36B17A16}"/>
    <cellStyle name="AggGreen12 4 2 2 2 6" xfId="9744" xr:uid="{F1C40422-626A-47C2-8A42-B1538608FEAF}"/>
    <cellStyle name="AggGreen12 4 2 2 2 7" xfId="11356" xr:uid="{B0259228-C520-4220-93C3-8294327F9DCC}"/>
    <cellStyle name="AggGreen12 4 2 2 2 8" xfId="14535" xr:uid="{2A43F1F5-120D-45C6-B29E-D8BCE6246065}"/>
    <cellStyle name="AggGreen12 4 2 2 2 9" xfId="18440" xr:uid="{D694BFD1-73CF-4F9A-A52E-24444F7206E0}"/>
    <cellStyle name="AggGreen12 4 2 2 3" xfId="4076" xr:uid="{AB4E436F-CC6B-40B3-9C96-2550A452813E}"/>
    <cellStyle name="AggGreen12 4 2 2 3 2" xfId="15508" xr:uid="{2296F11D-5C70-42E0-AD0B-473EEBAFA546}"/>
    <cellStyle name="AggGreen12 4 2 2 4" xfId="4003" xr:uid="{76E4CADB-E505-4939-AC1C-B70B31761261}"/>
    <cellStyle name="AggGreen12 4 2 2 4 2" xfId="15435" xr:uid="{4904E737-B961-444A-B49C-320F37C90C5F}"/>
    <cellStyle name="AggGreen12 4 2 2 5" xfId="6631" xr:uid="{9C7D4F18-8AB5-4171-A6A9-703AC5A07526}"/>
    <cellStyle name="AggGreen12 4 2 2 6" xfId="8595" xr:uid="{5E06D88E-5B65-4A04-A226-73FEC7FECA04}"/>
    <cellStyle name="AggGreen12 4 2 2 7" xfId="9896" xr:uid="{C7CD8D5F-A6AE-419A-93FE-0F5FA2479603}"/>
    <cellStyle name="AggGreen12 4 2 2 8" xfId="11798" xr:uid="{09889DFF-A3FB-4FD8-BAB6-E147FEFCBB7E}"/>
    <cellStyle name="AggGreen12 4 2 2 9" xfId="14666" xr:uid="{69CCC7C1-CB14-4E4A-9FC2-6984CC17A190}"/>
    <cellStyle name="AggGreen12 4 2 3" xfId="1485" xr:uid="{C15F6440-881C-4AE8-B084-EF1E59DF0D02}"/>
    <cellStyle name="AggGreen12 4 2 3 2" xfId="5342" xr:uid="{8331E7F5-7543-4168-85DF-D6B6A62D3995}"/>
    <cellStyle name="AggGreen12 4 2 3 2 2" xfId="16774" xr:uid="{267557FA-1EDF-4B69-874D-C929E9FE624C}"/>
    <cellStyle name="AggGreen12 4 2 3 3" xfId="4914" xr:uid="{424F4F20-7991-47CA-B28B-D1CC77273710}"/>
    <cellStyle name="AggGreen12 4 2 3 3 2" xfId="16346" xr:uid="{89E57AE1-6469-4CF7-A3C8-8E9DB39F0E2F}"/>
    <cellStyle name="AggGreen12 4 2 3 4" xfId="7022" xr:uid="{4BEBE42E-779B-43FD-9B49-F2483FB2B555}"/>
    <cellStyle name="AggGreen12 4 2 3 5" xfId="9067" xr:uid="{46C99545-400E-4632-AF18-67C0467E403C}"/>
    <cellStyle name="AggGreen12 4 2 3 6" xfId="9572" xr:uid="{EEEBDD72-11A1-4987-B536-DC71537EAE0C}"/>
    <cellStyle name="AggGreen12 4 2 3 7" xfId="11738" xr:uid="{C04EB182-B9F9-45BA-85C2-278A3D0A32CC}"/>
    <cellStyle name="AggGreen12 4 2 3 8" xfId="13957" xr:uid="{8BBF35FF-204A-47DD-A96F-A718256F5E81}"/>
    <cellStyle name="AggGreen12 4 2 3 9" xfId="18737" xr:uid="{0988D943-7E0D-4DE3-A525-74B58C37ACC4}"/>
    <cellStyle name="AggGreen12 4 2 4" xfId="3915" xr:uid="{DC865A48-3E63-4B54-813D-C5F8879BA038}"/>
    <cellStyle name="AggGreen12 4 2 4 2" xfId="15347" xr:uid="{B8B381AA-144A-4454-B0DC-157878FAC300}"/>
    <cellStyle name="AggGreen12 4 2 5" xfId="5764" xr:uid="{DF21D4E0-CE84-45FC-91A3-7BCD52937FDB}"/>
    <cellStyle name="AggGreen12 4 2 5 2" xfId="17196" xr:uid="{D77D9712-9F38-47A0-8A92-17CEFDE888FC}"/>
    <cellStyle name="AggGreen12 4 2 6" xfId="6480" xr:uid="{EC01E853-EEAF-4CBE-A55F-14AE7ADB8B5E}"/>
    <cellStyle name="AggGreen12 4 2 7" xfId="8447" xr:uid="{238A24F8-8E97-4014-AEA0-12CF73236118}"/>
    <cellStyle name="AggGreen12 4 2 8" xfId="8349" xr:uid="{B930CADF-0CED-4CF7-9A3A-21B747F9848D}"/>
    <cellStyle name="AggGreen12 4 2 9" xfId="12386" xr:uid="{31337E17-4A33-49DE-AD1C-89D4A8C849D7}"/>
    <cellStyle name="AggGreen12 4 3" xfId="828" xr:uid="{D6868F47-70E4-49F9-91B0-A179E1E424F0}"/>
    <cellStyle name="AggGreen12 4 3 10" xfId="13732" xr:uid="{2DC67A24-A813-4B54-9550-59DF0F585BDF}"/>
    <cellStyle name="AggGreen12 4 3 11" xfId="18082" xr:uid="{1125CBD7-F655-4FB6-8331-73D0A5AF23C1}"/>
    <cellStyle name="AggGreen12 4 3 2" xfId="1043" xr:uid="{79EADA70-B16A-46C1-808F-70FA80A28330}"/>
    <cellStyle name="AggGreen12 4 3 2 10" xfId="18296" xr:uid="{4D3BBD6A-3ED6-4136-9E4D-C3B7BC6C18A9}"/>
    <cellStyle name="AggGreen12 4 3 2 2" xfId="1469" xr:uid="{9AA1E1C2-66CA-449F-AF7F-666010E7911B}"/>
    <cellStyle name="AggGreen12 4 3 2 2 2" xfId="5353" xr:uid="{AED05F49-25A0-4865-BF4E-DE7D94D89B1E}"/>
    <cellStyle name="AggGreen12 4 3 2 2 2 2" xfId="16785" xr:uid="{28105A6C-B10C-40A2-8FF8-6EA2709A27AA}"/>
    <cellStyle name="AggGreen12 4 3 2 2 3" xfId="4156" xr:uid="{52E3CE16-B594-41AA-88D2-8031C3D7D182}"/>
    <cellStyle name="AggGreen12 4 3 2 2 3 2" xfId="15588" xr:uid="{3122C743-43E6-493B-9084-0903114E6B04}"/>
    <cellStyle name="AggGreen12 4 3 2 2 4" xfId="7010" xr:uid="{1B5A6E6C-177E-43ED-80BB-9C1BF8927A69}"/>
    <cellStyle name="AggGreen12 4 3 2 2 5" xfId="9051" xr:uid="{686804B7-3E43-4346-9BCC-BDA14428EC82}"/>
    <cellStyle name="AggGreen12 4 3 2 2 6" xfId="8163" xr:uid="{6E0A46EB-9CD2-4F89-BC2E-B646374B65B3}"/>
    <cellStyle name="AggGreen12 4 3 2 2 7" xfId="11947" xr:uid="{F3BE3A49-097E-42B4-BA41-14FA45461E4A}"/>
    <cellStyle name="AggGreen12 4 3 2 2 8" xfId="13968" xr:uid="{C70CAF4E-7139-4DB1-86BE-4545293722C0}"/>
    <cellStyle name="AggGreen12 4 3 2 2 9" xfId="18721" xr:uid="{FC3B831D-BB9B-452C-B4E1-156045E81188}"/>
    <cellStyle name="AggGreen12 4 3 2 3" xfId="4836" xr:uid="{7DFC3CE4-DE69-4D16-A6BF-7BF834DE414A}"/>
    <cellStyle name="AggGreen12 4 3 2 3 2" xfId="16268" xr:uid="{768EB12F-CBAC-41B1-8525-7BB60DEBA8A8}"/>
    <cellStyle name="AggGreen12 4 3 2 4" xfId="5021" xr:uid="{6FA0CA92-18DD-4D0C-BEC6-FCAB3DD0804A}"/>
    <cellStyle name="AggGreen12 4 3 2 4 2" xfId="16453" xr:uid="{CB6EFE37-38C1-4E35-B8FD-295F4B3CC005}"/>
    <cellStyle name="AggGreen12 4 3 2 5" xfId="6673" xr:uid="{02543636-131C-4785-A61B-40F8472DA4A3}"/>
    <cellStyle name="AggGreen12 4 3 2 6" xfId="8633" xr:uid="{69C3779F-431D-4517-B6AE-AC5DF600B98A}"/>
    <cellStyle name="AggGreen12 4 3 2 7" xfId="9396" xr:uid="{CC39FD7E-480E-4D54-8A65-F8BF0ED2383D}"/>
    <cellStyle name="AggGreen12 4 3 2 8" xfId="11422" xr:uid="{559EE322-72FE-4D7C-A391-CD5F6487883D}"/>
    <cellStyle name="AggGreen12 4 3 2 9" xfId="14068" xr:uid="{2C4DAE54-A81C-4C86-AC46-F3B9FA1C1B3A}"/>
    <cellStyle name="AggGreen12 4 3 3" xfId="1301" xr:uid="{4C6709E7-A2EA-45B8-A9E0-E8FA0C682125}"/>
    <cellStyle name="AggGreen12 4 3 3 2" xfId="5479" xr:uid="{F989A653-9E2C-402F-BC71-D2AAF1F29299}"/>
    <cellStyle name="AggGreen12 4 3 3 2 2" xfId="16911" xr:uid="{37BCEA91-5338-4A2D-A90D-D919863FBF9B}"/>
    <cellStyle name="AggGreen12 4 3 3 3" xfId="4671" xr:uid="{0B7F5636-BA6F-49AF-BF6C-869E3B978BFC}"/>
    <cellStyle name="AggGreen12 4 3 3 3 2" xfId="16103" xr:uid="{9A05EF58-9A35-4C7E-9019-20474A46A870}"/>
    <cellStyle name="AggGreen12 4 3 3 4" xfId="6876" xr:uid="{A758C944-A02E-4DED-9F39-E4F71CCE6836}"/>
    <cellStyle name="AggGreen12 4 3 3 5" xfId="8883" xr:uid="{FCEBFFBA-003C-47BD-8338-D8A2EA27CB33}"/>
    <cellStyle name="AggGreen12 4 3 3 6" xfId="9239" xr:uid="{A4B6CE09-3E40-432C-A747-6C4430A983A1}"/>
    <cellStyle name="AggGreen12 4 3 3 7" xfId="12703" xr:uid="{86EB73D0-3051-4A29-BFC3-AB3B28D3FF43}"/>
    <cellStyle name="AggGreen12 4 3 3 8" xfId="14452" xr:uid="{6E4BEC44-F7F8-4E15-BEC9-8963D69B522A}"/>
    <cellStyle name="AggGreen12 4 3 3 9" xfId="18553" xr:uid="{CA78DEBC-6879-4936-AB32-F825B5EE2BEF}"/>
    <cellStyle name="AggGreen12 4 3 4" xfId="4437" xr:uid="{5EE57CE1-2040-4DEB-9058-B3B732B03EDA}"/>
    <cellStyle name="AggGreen12 4 3 4 2" xfId="15869" xr:uid="{47618908-94A5-4AC8-BC31-C366B15E632B}"/>
    <cellStyle name="AggGreen12 4 3 5" xfId="5776" xr:uid="{4D14F250-A5AD-4CAF-89E5-BA7D022A87CF}"/>
    <cellStyle name="AggGreen12 4 3 5 2" xfId="17208" xr:uid="{CD3E467F-205F-4A13-A2E4-1174082EDC1A}"/>
    <cellStyle name="AggGreen12 4 3 6" xfId="6523" xr:uid="{1DCE9A17-D63D-4976-B334-9748B4F2F0C8}"/>
    <cellStyle name="AggGreen12 4 3 7" xfId="8485" xr:uid="{BD114C29-6CAE-4BFF-8C77-9CA001669BA7}"/>
    <cellStyle name="AggGreen12 4 3 8" xfId="9973" xr:uid="{130D0A6B-6A9C-4527-A4E8-DC49E21A3E8F}"/>
    <cellStyle name="AggGreen12 4 3 9" xfId="12732" xr:uid="{939F73C2-9C5C-4D84-AF82-4ED76ED6EBE3}"/>
    <cellStyle name="AggGreen12 4 4" xfId="839" xr:uid="{CAF53D00-3CBE-4321-B7CD-6A7031227EA9}"/>
    <cellStyle name="AggGreen12 4 4 10" xfId="13652" xr:uid="{2CB7074F-971A-484F-91D0-42DF99587118}"/>
    <cellStyle name="AggGreen12 4 4 11" xfId="18093" xr:uid="{8D75BE88-D960-49E0-AE55-6CBB9FEEF9C8}"/>
    <cellStyle name="AggGreen12 4 4 2" xfId="1054" xr:uid="{107C219B-203B-4F61-84C8-0568D644AFDE}"/>
    <cellStyle name="AggGreen12 4 4 2 10" xfId="18307" xr:uid="{487F4A8B-A316-4DAB-8C92-1A9F2CEF0252}"/>
    <cellStyle name="AggGreen12 4 4 2 2" xfId="1556" xr:uid="{323B0C9C-4669-4197-9503-8A0CB26A77DA}"/>
    <cellStyle name="AggGreen12 4 4 2 2 2" xfId="4017" xr:uid="{72E9C7D9-11D4-4260-BBA7-9BEAA4DE27E4}"/>
    <cellStyle name="AggGreen12 4 4 2 2 2 2" xfId="15449" xr:uid="{D635F312-F1BF-4142-B1EE-F765FB7D4FE9}"/>
    <cellStyle name="AggGreen12 4 4 2 2 3" xfId="3950" xr:uid="{A082A720-C5AA-4869-ADDE-AFE8C5EAF2D7}"/>
    <cellStyle name="AggGreen12 4 4 2 2 3 2" xfId="15382" xr:uid="{DB19807C-6D71-4EA8-91C2-59DA310E9A1E}"/>
    <cellStyle name="AggGreen12 4 4 2 2 4" xfId="7080" xr:uid="{90391DF0-B31F-47E8-A91B-DECEA39CB0AD}"/>
    <cellStyle name="AggGreen12 4 4 2 2 5" xfId="9138" xr:uid="{09AA9482-D816-431B-8F5E-266A963FD8D6}"/>
    <cellStyle name="AggGreen12 4 4 2 2 6" xfId="9176" xr:uid="{9A7BA8B3-9B87-4DF9-8938-02C1D95C0596}"/>
    <cellStyle name="AggGreen12 4 4 2 2 7" xfId="12705" xr:uid="{7937BF40-9015-4342-9049-566ECDD6C536}"/>
    <cellStyle name="AggGreen12 4 4 2 2 8" xfId="14299" xr:uid="{0BE4D1BD-A665-43F1-8137-398A31F1593B}"/>
    <cellStyle name="AggGreen12 4 4 2 2 9" xfId="18808" xr:uid="{A73D8C13-DA0D-4B97-8212-0ABE5880094E}"/>
    <cellStyle name="AggGreen12 4 4 2 3" xfId="4043" xr:uid="{62E54FA8-5793-4665-AD04-06A22621E97A}"/>
    <cellStyle name="AggGreen12 4 4 2 3 2" xfId="15475" xr:uid="{D9920170-2712-4D6C-904D-3530F9313547}"/>
    <cellStyle name="AggGreen12 4 4 2 4" xfId="5028" xr:uid="{F291EDD4-DDA8-40EB-9BCA-49CC98A45010}"/>
    <cellStyle name="AggGreen12 4 4 2 4 2" xfId="16460" xr:uid="{60E73DBD-4746-422E-9519-255A50DB0487}"/>
    <cellStyle name="AggGreen12 4 4 2 5" xfId="6680" xr:uid="{6BE6AB14-9791-42BF-B294-E15D666A71C5}"/>
    <cellStyle name="AggGreen12 4 4 2 6" xfId="8639" xr:uid="{7D03FE02-694F-4D45-83F8-683C9C1646A8}"/>
    <cellStyle name="AggGreen12 4 4 2 7" xfId="9846" xr:uid="{550F3AAA-1D60-4902-B0F0-CC612133F7EF}"/>
    <cellStyle name="AggGreen12 4 4 2 8" xfId="11244" xr:uid="{A7467628-0461-4EA3-8A7A-5ADC96EB0D5A}"/>
    <cellStyle name="AggGreen12 4 4 2 9" xfId="14063" xr:uid="{50E2C1C6-91E9-498B-A6DC-49830EA61A39}"/>
    <cellStyle name="AggGreen12 4 4 3" xfId="1233" xr:uid="{794B2CD6-928A-4974-9DAF-59E19AE07072}"/>
    <cellStyle name="AggGreen12 4 4 3 2" xfId="5532" xr:uid="{52A51EE8-6FCD-4A0C-8AE5-7DAD41C3D810}"/>
    <cellStyle name="AggGreen12 4 4 3 2 2" xfId="16964" xr:uid="{702D482B-E23D-4080-93EC-9FF7802E5117}"/>
    <cellStyle name="AggGreen12 4 4 3 3" xfId="4646" xr:uid="{77CA6CB7-A130-43FD-A1A1-2B358ED575CA}"/>
    <cellStyle name="AggGreen12 4 4 3 3 2" xfId="16078" xr:uid="{F4231B1B-5ED5-4D5C-9467-05F7E2B8595D}"/>
    <cellStyle name="AggGreen12 4 4 3 4" xfId="6825" xr:uid="{B23E5633-7D77-4EF5-A945-5136B17F9FF1}"/>
    <cellStyle name="AggGreen12 4 4 3 5" xfId="8815" xr:uid="{2F96D9F6-7F79-42E3-BB78-BAA684646933}"/>
    <cellStyle name="AggGreen12 4 4 3 6" xfId="9712" xr:uid="{03136888-1C11-4E2A-BE49-D031E620954C}"/>
    <cellStyle name="AggGreen12 4 4 3 7" xfId="12769" xr:uid="{03E27E22-F1D9-4F67-A572-39743DD79B70}"/>
    <cellStyle name="AggGreen12 4 4 3 8" xfId="14501" xr:uid="{A03B95C6-74A2-4572-927C-4ACEED3B4D55}"/>
    <cellStyle name="AggGreen12 4 4 3 9" xfId="18485" xr:uid="{3C448031-D691-4A3F-96B9-EA2F5CFAB986}"/>
    <cellStyle name="AggGreen12 4 4 4" xfId="4880" xr:uid="{0140624C-19D0-4795-B25B-E3EC17031DA6}"/>
    <cellStyle name="AggGreen12 4 4 4 2" xfId="16312" xr:uid="{D2230543-2EC2-4296-8C92-9818F1E6C259}"/>
    <cellStyle name="AggGreen12 4 4 5" xfId="4898" xr:uid="{1B04FBBA-B771-4C8A-9EF9-62D7626E4C7A}"/>
    <cellStyle name="AggGreen12 4 4 5 2" xfId="16330" xr:uid="{748D7585-F65B-4E55-837F-2E3C25CB4A2C}"/>
    <cellStyle name="AggGreen12 4 4 6" xfId="6530" xr:uid="{F47F7A51-D153-47F2-AFF4-94BBBDD86AC0}"/>
    <cellStyle name="AggGreen12 4 4 7" xfId="8491" xr:uid="{71A81A9C-887B-47D8-A0E2-BF813A1BE654}"/>
    <cellStyle name="AggGreen12 4 4 8" xfId="9968" xr:uid="{AB7901DB-D8AD-45B1-AEDF-FE2FE81BB32C}"/>
    <cellStyle name="AggGreen12 4 4 9" xfId="12554" xr:uid="{D32FB284-E1B5-4848-92B2-FBCD266F71E3}"/>
    <cellStyle name="AggGreen12 4 5" xfId="1097" xr:uid="{C04DFCCF-EBE0-4BEF-991D-CBFB5C369A50}"/>
    <cellStyle name="AggGreen12 4 5 2" xfId="4834" xr:uid="{2B89D51E-7088-42A5-9592-A8DCD2502DA8}"/>
    <cellStyle name="AggGreen12 4 5 2 2" xfId="16266" xr:uid="{F01F3B7F-A7C2-40AE-BE5D-84ABCF5F0214}"/>
    <cellStyle name="AggGreen12 4 5 3" xfId="5051" xr:uid="{6D22246F-FD9D-4251-AABF-C266B4B1B268}"/>
    <cellStyle name="AggGreen12 4 5 3 2" xfId="16483" xr:uid="{2156CF3B-262A-45B8-BBFE-68ADADAD3E4F}"/>
    <cellStyle name="AggGreen12 4 5 4" xfId="6713" xr:uid="{191E3E75-F0EA-4BF3-B616-DE2AE7C625B9}"/>
    <cellStyle name="AggGreen12 4 5 5" xfId="8679" xr:uid="{E594CD15-7683-4E0E-A0AA-01078731CE69}"/>
    <cellStyle name="AggGreen12 4 5 6" xfId="9814" xr:uid="{9C6D88EA-9F57-48B1-812B-389E796F70D9}"/>
    <cellStyle name="AggGreen12 4 5 7" xfId="12240" xr:uid="{87751876-DD97-4905-8324-A2CD134F21FC}"/>
    <cellStyle name="AggGreen12 4 5 8" xfId="14039" xr:uid="{B64403F0-CBA3-49AA-8957-00CFA18D9E5E}"/>
    <cellStyle name="AggGreen12 4 5 9" xfId="18349" xr:uid="{53984287-58F1-4D30-BEF8-2903D6D07752}"/>
    <cellStyle name="AggGreen12 4 6" xfId="5805" xr:uid="{87EFB8EA-38AB-4876-85A8-B6661954BB0D}"/>
    <cellStyle name="AggGreen12 4 6 2" xfId="17237" xr:uid="{5EA80DFF-850E-42E2-AD0E-267135748653}"/>
    <cellStyle name="AggGreen12 4 7" xfId="5974" xr:uid="{6A421010-11F8-487A-991F-3BEE503EAD66}"/>
    <cellStyle name="AggGreen12 4 7 2" xfId="17406" xr:uid="{1BB8C937-374F-4A00-933C-E3C9E7FF15D4}"/>
    <cellStyle name="AggGreen12 4 8" xfId="6380" xr:uid="{B1CD2A9E-75E9-4EB8-8D79-EDFE8C3840EF}"/>
    <cellStyle name="AggGreen12 4 9" xfId="8209" xr:uid="{2F877F79-5CFF-49C1-AEA4-4DF0608C14DB}"/>
    <cellStyle name="AggGreen12 5" xfId="249" xr:uid="{F0643B2F-2799-4A85-BD1A-EF7DFCB35EA1}"/>
    <cellStyle name="AggGreen12 5 2" xfId="3419" xr:uid="{3F5CA190-37FC-4D61-8652-49654935DBEC}"/>
    <cellStyle name="AggGreen12 5 2 2" xfId="6075" xr:uid="{731C528C-F52C-4CD7-AA16-666DDB1A080F}"/>
    <cellStyle name="AggGreen12 5 2 2 2" xfId="17507" xr:uid="{C26B5DCA-286D-441C-9018-814B3B8CDD0D}"/>
    <cellStyle name="AggGreen12 5 2 3" xfId="6219" xr:uid="{C2D05DF2-51B1-40BC-922B-B622958A8EB8}"/>
    <cellStyle name="AggGreen12 5 2 3 2" xfId="17651" xr:uid="{8CAC0897-DEEC-497E-B48C-A3211EC01FB0}"/>
    <cellStyle name="AggGreen12 5 2 4" xfId="7465" xr:uid="{6EC509A7-D9C9-4F8B-849E-E6BE372CFEF1}"/>
    <cellStyle name="AggGreen12 5 2 5" xfId="10165" xr:uid="{55F058A4-D70F-4E99-9ACF-EF779A63AE7F}"/>
    <cellStyle name="AggGreen12 5 2 6" xfId="10373" xr:uid="{BD13342A-6339-4F84-B8C2-91976E43F066}"/>
    <cellStyle name="AggGreen12 5 2 7" xfId="13412" xr:uid="{AFC8EB60-7F12-4226-9FD8-812FD6D2660B}"/>
    <cellStyle name="AggGreen12 5 2 8" xfId="17791" xr:uid="{6C880AFB-EC4B-41A2-A63F-79FF41157F53}"/>
    <cellStyle name="AggGreen12 5 2 9" xfId="19051" xr:uid="{35738171-D695-422C-9176-A99866A3CC1F}"/>
    <cellStyle name="AggOrange" xfId="189" xr:uid="{5C8AF02D-FDFA-466D-8839-E5ED8229D48A}"/>
    <cellStyle name="AggOrange 2" xfId="291" xr:uid="{147DF3A9-B536-4A0D-BFF8-49773B390DD1}"/>
    <cellStyle name="AggOrange 2 2" xfId="582" xr:uid="{26F653C6-E58E-4435-8371-81CC6361FF30}"/>
    <cellStyle name="AggOrange 2 2 2" xfId="702" xr:uid="{32262ECD-08C6-4C4A-9755-B1FD1B389ED6}"/>
    <cellStyle name="AggOrange 2 2 2 10" xfId="13540" xr:uid="{6BCF14A8-734A-434B-9485-6EB2CFAD3BA6}"/>
    <cellStyle name="AggOrange 2 2 2 11" xfId="17956" xr:uid="{25404D7C-B326-4366-8DCF-B511A00B8375}"/>
    <cellStyle name="AggOrange 2 2 2 2" xfId="917" xr:uid="{F38B6A33-3FF4-4A83-AC3B-8B732A63F57B}"/>
    <cellStyle name="AggOrange 2 2 2 2 10" xfId="18170" xr:uid="{41E106FA-DAF3-4B52-8BD1-D48856F6406A}"/>
    <cellStyle name="AggOrange 2 2 2 2 2" xfId="1199" xr:uid="{5B855737-B5C2-422A-B2E6-0E4E51C22E3E}"/>
    <cellStyle name="AggOrange 2 2 2 2 2 2" xfId="4797" xr:uid="{5AC3F693-E61B-412C-A3CB-CDE9AE7B6DDC}"/>
    <cellStyle name="AggOrange 2 2 2 2 2 2 2" xfId="16229" xr:uid="{C9F69EC3-1ABA-4060-92D5-591C66C19B26}"/>
    <cellStyle name="AggOrange 2 2 2 2 2 3" xfId="4203" xr:uid="{1DF96431-C28E-4BC8-A8D8-ABCEB2D9D0CF}"/>
    <cellStyle name="AggOrange 2 2 2 2 2 3 2" xfId="15635" xr:uid="{DECF5AF4-ABF6-4131-BA4D-A68C3C6A746A}"/>
    <cellStyle name="AggOrange 2 2 2 2 2 4" xfId="6798" xr:uid="{4A890BC8-EF12-47BF-A100-C87409E84AAA}"/>
    <cellStyle name="AggOrange 2 2 2 2 2 5" xfId="8781" xr:uid="{5F0D1E75-9038-45A8-B736-86713F976A2D}"/>
    <cellStyle name="AggOrange 2 2 2 2 2 6" xfId="9735" xr:uid="{EF7287EF-287E-4B53-8157-3F1E42BDDCF9}"/>
    <cellStyle name="AggOrange 2 2 2 2 2 7" xfId="11277" xr:uid="{A1E78B97-0B73-4386-8B1B-E60C4015A107}"/>
    <cellStyle name="AggOrange 2 2 2 2 2 8" xfId="14528" xr:uid="{563C0F30-B220-438E-9890-7428BB165BCA}"/>
    <cellStyle name="AggOrange 2 2 2 2 2 9" xfId="18451" xr:uid="{64FF3EBE-4FE6-4CBC-8EF8-E5A302270DF4}"/>
    <cellStyle name="AggOrange 2 2 2 2 3" xfId="3965" xr:uid="{065BAA54-E502-4D65-866F-25B4CDD02913}"/>
    <cellStyle name="AggOrange 2 2 2 2 3 2" xfId="15397" xr:uid="{35C3988A-A9C7-43F2-AA9C-4D4B909E289B}"/>
    <cellStyle name="AggOrange 2 2 2 2 4" xfId="4387" xr:uid="{8C246C5B-4B49-4A0C-AF74-BC813C8CF2D3}"/>
    <cellStyle name="AggOrange 2 2 2 2 4 2" xfId="15819" xr:uid="{E12663A1-CC73-4EFA-BCF4-823EE0B7F87A}"/>
    <cellStyle name="AggOrange 2 2 2 2 5" xfId="6578" xr:uid="{9691BF7C-D9C9-4488-808B-16D695F535E5}"/>
    <cellStyle name="AggOrange 2 2 2 2 6" xfId="8545" xr:uid="{1219CE2D-1A62-4792-B99F-1F90555FF85B}"/>
    <cellStyle name="AggOrange 2 2 2 2 7" xfId="9930" xr:uid="{9B1511BE-8D48-4205-A511-E94862BC218C}"/>
    <cellStyle name="AggOrange 2 2 2 2 8" xfId="12304" xr:uid="{DDCB8CD0-A50B-4A8B-9638-FF6E68C5C545}"/>
    <cellStyle name="AggOrange 2 2 2 2 9" xfId="13699" xr:uid="{FFDB663C-110A-4A99-8B15-25A1B109462E}"/>
    <cellStyle name="AggOrange 2 2 2 3" xfId="1247" xr:uid="{431A8445-2F10-45E5-9DD3-5F7DC50E9D77}"/>
    <cellStyle name="AggOrange 2 2 2 3 2" xfId="4786" xr:uid="{9EC6EAAE-8BF8-4781-9182-CF5E8AF1791E}"/>
    <cellStyle name="AggOrange 2 2 2 3 2 2" xfId="16218" xr:uid="{77CDFA48-EB3D-4FAD-BAA7-96A5CC941766}"/>
    <cellStyle name="AggOrange 2 2 2 3 3" xfId="5098" xr:uid="{A5E85BD5-F0DA-4D87-B8DC-5112702140C2}"/>
    <cellStyle name="AggOrange 2 2 2 3 3 2" xfId="16530" xr:uid="{BAF3639C-88F3-4DC0-8AA0-DC78DF627247}"/>
    <cellStyle name="AggOrange 2 2 2 3 4" xfId="6836" xr:uid="{38E85E43-8505-40A3-B3EC-FBCD2C841A43}"/>
    <cellStyle name="AggOrange 2 2 2 3 5" xfId="8829" xr:uid="{DB3EFF42-3D1E-4EF5-ACAE-28A8E5A43206}"/>
    <cellStyle name="AggOrange 2 2 2 3 6" xfId="9258" xr:uid="{6FA61FEE-AC2F-43B8-85A5-4A3C55FD8640}"/>
    <cellStyle name="AggOrange 2 2 2 3 7" xfId="11326" xr:uid="{9D98C51D-9A93-43B4-B2FB-E5EC2729BDB5}"/>
    <cellStyle name="AggOrange 2 2 2 3 8" xfId="14488" xr:uid="{CB4B0B2C-5684-4B4B-85D5-27BFE2A234E6}"/>
    <cellStyle name="AggOrange 2 2 2 3 9" xfId="18499" xr:uid="{C7466386-7F43-4C27-B5B1-2DF1510CC6CC}"/>
    <cellStyle name="AggOrange 2 2 2 4" xfId="5703" xr:uid="{B9009249-3209-4556-B355-346D41E1370C}"/>
    <cellStyle name="AggOrange 2 2 2 4 2" xfId="17135" xr:uid="{4097D84C-FF04-4717-96E8-81D582D6137E}"/>
    <cellStyle name="AggOrange 2 2 2 5" xfId="5759" xr:uid="{A6362FE9-AC5A-4A77-8581-A0D813835033}"/>
    <cellStyle name="AggOrange 2 2 2 5 2" xfId="17191" xr:uid="{38059B25-96B1-408F-A289-7946C5B6980B}"/>
    <cellStyle name="AggOrange 2 2 2 6" xfId="6425" xr:uid="{42E43E0E-C29B-4197-ABE4-379D60126B8A}"/>
    <cellStyle name="AggOrange 2 2 2 7" xfId="8397" xr:uid="{CCA41EE9-FC9B-4F57-8B92-B9015B9F20AF}"/>
    <cellStyle name="AggOrange 2 2 2 8" xfId="8249" xr:uid="{CED094AF-B213-4DF5-9B96-96704EDD5DC4}"/>
    <cellStyle name="AggOrange 2 2 2 9" xfId="12845" xr:uid="{D04C01F8-F61A-4379-A26B-1B6AB0A04261}"/>
    <cellStyle name="AggOrange 2 2 3" xfId="889" xr:uid="{1B82EBBE-04D5-4172-9203-19A7D06F8F8C}"/>
    <cellStyle name="AggOrange 2 2 3 10" xfId="18142" xr:uid="{95BD3652-9E8B-40FA-B573-84EAACA482E3}"/>
    <cellStyle name="AggOrange 2 2 3 2" xfId="1339" xr:uid="{E2AF3073-50DC-4B36-8C89-A13C88634D17}"/>
    <cellStyle name="AggOrange 2 2 3 2 2" xfId="5448" xr:uid="{073BF282-FA33-4121-9FC8-CD5B486DC83D}"/>
    <cellStyle name="AggOrange 2 2 3 2 2 2" xfId="16880" xr:uid="{1C96F3F9-875A-4573-A275-56E8C6D921AF}"/>
    <cellStyle name="AggOrange 2 2 3 2 3" xfId="4713" xr:uid="{07F85F82-37A1-40DE-B4FF-920F3792B233}"/>
    <cellStyle name="AggOrange 2 2 3 2 3 2" xfId="16145" xr:uid="{21494B69-1BAA-4A56-9C00-4792D88A7597}"/>
    <cellStyle name="AggOrange 2 2 3 2 4" xfId="6904" xr:uid="{16694459-1B5F-48D0-8E13-2A196E17E9AD}"/>
    <cellStyle name="AggOrange 2 2 3 2 5" xfId="8921" xr:uid="{D5C28F16-FAB9-4417-ACAC-C1F9FA0E3D3F}"/>
    <cellStyle name="AggOrange 2 2 3 2 6" xfId="9634" xr:uid="{4B692757-21BC-46B6-BA3C-E4AB02F7327B}"/>
    <cellStyle name="AggOrange 2 2 3 2 7" xfId="11225" xr:uid="{BAD76D26-496C-4C16-B76D-D374A5042686}"/>
    <cellStyle name="AggOrange 2 2 3 2 8" xfId="14427" xr:uid="{57F67CE1-F10C-41E9-82C4-5F3ADB48B9CE}"/>
    <cellStyle name="AggOrange 2 2 3 2 9" xfId="18591" xr:uid="{76F9E43E-A063-43F0-8D45-B55EE8DBF9D1}"/>
    <cellStyle name="AggOrange 2 2 3 3" xfId="5662" xr:uid="{83A30D86-8C2B-4385-9A44-0807D6A9DA56}"/>
    <cellStyle name="AggOrange 2 2 3 3 2" xfId="17094" xr:uid="{E70E3F53-D47E-425E-A517-17973E8748EC}"/>
    <cellStyle name="AggOrange 2 2 3 4" xfId="4977" xr:uid="{F49ACD68-0C33-4A15-BF6B-B1650A3B12A5}"/>
    <cellStyle name="AggOrange 2 2 3 4 2" xfId="16409" xr:uid="{081F92E1-CFAB-4F21-BFF0-D3C0FCA39588}"/>
    <cellStyle name="AggOrange 2 2 3 5" xfId="6554" xr:uid="{8983333B-3411-49E0-BE03-48392C5D478D}"/>
    <cellStyle name="AggOrange 2 2 3 6" xfId="8521" xr:uid="{901D4454-B732-494E-9C8F-8B8DBD362EFA}"/>
    <cellStyle name="AggOrange 2 2 3 7" xfId="9954" xr:uid="{A6331BB5-A3BC-4F5D-9099-977A77C86D19}"/>
    <cellStyle name="AggOrange 2 2 3 8" xfId="11720" xr:uid="{72262138-4219-4581-986E-30AE51FD1CC4}"/>
    <cellStyle name="AggOrange 2 2 3 9" xfId="13624" xr:uid="{EBBD52E8-41F3-4EC9-9DFE-8AC832C09134}"/>
    <cellStyle name="AggOrange 2 3" xfId="440" xr:uid="{42BC2670-13C3-4368-A195-CC9BD80B5723}"/>
    <cellStyle name="AggOrange 2 3 10" xfId="10034" xr:uid="{7BF00C65-0C01-42A7-AA98-732321F60F18}"/>
    <cellStyle name="AggOrange 2 3 11" xfId="11892" xr:uid="{16F7D2AA-10EF-4C21-8156-91DA2C57E9CA}"/>
    <cellStyle name="AggOrange 2 3 12" xfId="14756" xr:uid="{AE69B9E3-F883-4843-A663-03B556766E53}"/>
    <cellStyle name="AggOrange 2 3 13" xfId="17900" xr:uid="{16B41615-F83E-4197-A69A-BC76D6E72FED}"/>
    <cellStyle name="AggOrange 2 3 2" xfId="779" xr:uid="{1BA18E6E-9474-4EAB-9E56-14456937A013}"/>
    <cellStyle name="AggOrange 2 3 2 10" xfId="14715" xr:uid="{6391C89A-C89D-433A-A82C-6DCCABDF7882}"/>
    <cellStyle name="AggOrange 2 3 2 11" xfId="18033" xr:uid="{3C07F387-3B47-4D68-875B-D793549CD785}"/>
    <cellStyle name="AggOrange 2 3 2 2" xfId="994" xr:uid="{2D5FE7C7-CAA4-4280-9B79-677D58DFE190}"/>
    <cellStyle name="AggOrange 2 3 2 2 10" xfId="18247" xr:uid="{784AE986-7F72-4B05-B279-1A5B649A4A9D}"/>
    <cellStyle name="AggOrange 2 3 2 2 2" xfId="1223" xr:uid="{8E86E8FC-7395-4B52-B4A0-FE4717546BB0}"/>
    <cellStyle name="AggOrange 2 3 2 2 2 2" xfId="5540" xr:uid="{8C0DDCA6-7504-4189-9D26-C69D23A2D7F7}"/>
    <cellStyle name="AggOrange 2 3 2 2 2 2 2" xfId="16972" xr:uid="{8DACAEFE-362E-4659-A4D4-C13A71F26A4C}"/>
    <cellStyle name="AggOrange 2 3 2 2 2 3" xfId="5246" xr:uid="{E86DC529-80D0-4F09-A6E9-16AF77F09077}"/>
    <cellStyle name="AggOrange 2 3 2 2 2 3 2" xfId="16678" xr:uid="{D589FB9E-D0AF-4DDA-923E-0FCE61B0ACBE}"/>
    <cellStyle name="AggOrange 2 3 2 2 2 4" xfId="6816" xr:uid="{F62126F2-AC43-47A5-A4DA-982259D8AF55}"/>
    <cellStyle name="AggOrange 2 3 2 2 2 5" xfId="8805" xr:uid="{92CE1BDC-1EF8-470D-9059-09AF24935BD5}"/>
    <cellStyle name="AggOrange 2 3 2 2 2 6" xfId="9719" xr:uid="{BE602F2C-98F1-47B5-AA00-DF54CC609129}"/>
    <cellStyle name="AggOrange 2 3 2 2 2 7" xfId="12231" xr:uid="{FB491AFC-0EE7-4536-931D-9B31377B2BC4}"/>
    <cellStyle name="AggOrange 2 3 2 2 2 8" xfId="14509" xr:uid="{DF6D0D2F-43B4-4E2C-B797-37A9E919A039}"/>
    <cellStyle name="AggOrange 2 3 2 2 2 9" xfId="18475" xr:uid="{D2B3B54E-67BF-4D63-BD45-402ACE6F3EA5}"/>
    <cellStyle name="AggOrange 2 3 2 2 3" xfId="3938" xr:uid="{3ADB0378-EEAE-404A-A254-B0DD4A78BCCD}"/>
    <cellStyle name="AggOrange 2 3 2 2 3 2" xfId="15370" xr:uid="{075BBE5F-0665-404F-9E01-708F0B8BCD9D}"/>
    <cellStyle name="AggOrange 2 3 2 2 4" xfId="4324" xr:uid="{398620E9-FE3E-4711-91B0-D87783FE3947}"/>
    <cellStyle name="AggOrange 2 3 2 2 4 2" xfId="15756" xr:uid="{BA03EC44-059E-4AEC-9708-E7DBC5CCD4E1}"/>
    <cellStyle name="AggOrange 2 3 2 2 5" xfId="6634" xr:uid="{7B7AD38F-4F12-4A6A-ACC3-E1EE3926C1BB}"/>
    <cellStyle name="AggOrange 2 3 2 2 6" xfId="8598" xr:uid="{D3D20364-8026-4F00-BD4B-B237C54ACC14}"/>
    <cellStyle name="AggOrange 2 3 2 2 7" xfId="9894" xr:uid="{E8B871C6-F5BE-421F-A610-4C988ACE4DC8}"/>
    <cellStyle name="AggOrange 2 3 2 2 8" xfId="12523" xr:uid="{C438A093-9175-409B-B8E9-CA9FD3D389F8}"/>
    <cellStyle name="AggOrange 2 3 2 2 9" xfId="14664" xr:uid="{1E909BA0-6049-4BEC-9A6C-6BCCF0562CDE}"/>
    <cellStyle name="AggOrange 2 3 2 3" xfId="1166" xr:uid="{27ABE718-38DB-439A-87BC-DEE264FF0888}"/>
    <cellStyle name="AggOrange 2 3 2 3 2" xfId="5567" xr:uid="{B186A3F3-8957-4A75-A551-9CD54AF10241}"/>
    <cellStyle name="AggOrange 2 3 2 3 2 2" xfId="16999" xr:uid="{FE7D595E-51B3-49D4-A5F1-953B2605FE8C}"/>
    <cellStyle name="AggOrange 2 3 2 3 3" xfId="5089" xr:uid="{DCAAF9BC-02F9-4978-8148-ABFDCDCD1988}"/>
    <cellStyle name="AggOrange 2 3 2 3 3 2" xfId="16521" xr:uid="{113FAFF0-B3DC-4761-9AE1-71A0BB45C333}"/>
    <cellStyle name="AggOrange 2 3 2 3 4" xfId="6773" xr:uid="{059840B4-96E6-4FD2-82AE-5C1F5A147AA6}"/>
    <cellStyle name="AggOrange 2 3 2 3 5" xfId="8748" xr:uid="{6525C349-D20D-444A-AD5D-A6CE8FE99F87}"/>
    <cellStyle name="AggOrange 2 3 2 3 6" xfId="9277" xr:uid="{51F46F2E-D5E6-4FB6-A96B-882167CB58BD}"/>
    <cellStyle name="AggOrange 2 3 2 3 7" xfId="12217" xr:uid="{04103B4D-E9BA-4667-AAE6-77C9ACA54F82}"/>
    <cellStyle name="AggOrange 2 3 2 3 8" xfId="13659" xr:uid="{CC5DFD08-8545-40DE-8916-3AD30A5B26DA}"/>
    <cellStyle name="AggOrange 2 3 2 3 9" xfId="18418" xr:uid="{EEA5A2DC-83AC-45D1-B61F-A1FE019AF66F}"/>
    <cellStyle name="AggOrange 2 3 2 4" xfId="4534" xr:uid="{A0E8AD7D-323E-4F5C-B390-3F17AF2CBE98}"/>
    <cellStyle name="AggOrange 2 3 2 4 2" xfId="15966" xr:uid="{09DB8962-89B8-42FD-8A28-1D4774C80EFC}"/>
    <cellStyle name="AggOrange 2 3 2 5" xfId="4888" xr:uid="{EE03B4E4-5EDD-42AD-AAD2-5C6BEF71E395}"/>
    <cellStyle name="AggOrange 2 3 2 5 2" xfId="16320" xr:uid="{B1829D50-261B-40C6-B482-477D3F236BD2}"/>
    <cellStyle name="AggOrange 2 3 2 6" xfId="6483" xr:uid="{6464115B-B606-484B-B41A-960A1CCE8E75}"/>
    <cellStyle name="AggOrange 2 3 2 7" xfId="8450" xr:uid="{5119046E-3D59-4EDA-A135-A7AB5D3C0C41}"/>
    <cellStyle name="AggOrange 2 3 2 8" xfId="8350" xr:uid="{3606B8A3-6AB2-4717-A4CB-1D589F38A031}"/>
    <cellStyle name="AggOrange 2 3 2 9" xfId="11788" xr:uid="{C63D8F0E-35C1-4513-9B08-B611A7039651}"/>
    <cellStyle name="AggOrange 2 3 3" xfId="686" xr:uid="{F3CDD961-248A-4C50-8F51-14560634326A}"/>
    <cellStyle name="AggOrange 2 3 3 10" xfId="13761" xr:uid="{8410E263-4872-4116-ADD6-9875845D7708}"/>
    <cellStyle name="AggOrange 2 3 3 11" xfId="17940" xr:uid="{30B633D3-2CC4-450E-948E-39CEF75C498D}"/>
    <cellStyle name="AggOrange 2 3 3 2" xfId="901" xr:uid="{C89929F7-6A2C-44BD-85A9-D7F06D51E95B}"/>
    <cellStyle name="AggOrange 2 3 3 2 10" xfId="18154" xr:uid="{2713F705-AD65-43AC-AAFE-3FB671BC6419}"/>
    <cellStyle name="AggOrange 2 3 3 2 2" xfId="1471" xr:uid="{5C9C8F0A-5604-4F2F-9C61-62BF254FE92B}"/>
    <cellStyle name="AggOrange 2 3 3 2 2 2" xfId="4743" xr:uid="{1664B6E7-AD17-4518-AB19-CF789D0BAA25}"/>
    <cellStyle name="AggOrange 2 3 3 2 2 2 2" xfId="16175" xr:uid="{0B36A43E-C31E-45FC-A1FA-E52585FB9603}"/>
    <cellStyle name="AggOrange 2 3 3 2 2 3" xfId="4194" xr:uid="{E1C4A65B-4B6C-4676-A7D9-6CAC6BC1D5BA}"/>
    <cellStyle name="AggOrange 2 3 3 2 2 3 2" xfId="15626" xr:uid="{BA70F2EB-4454-41A2-9772-82A7BC52AF20}"/>
    <cellStyle name="AggOrange 2 3 3 2 2 4" xfId="7012" xr:uid="{CDBCDA23-2918-4AF2-81FA-0EF9888298EC}"/>
    <cellStyle name="AggOrange 2 3 3 2 2 5" xfId="9053" xr:uid="{CBF856BB-1AEA-4C32-8F6A-DF026F040912}"/>
    <cellStyle name="AggOrange 2 3 3 2 2 6" xfId="8645" xr:uid="{E35C20E5-0CFF-499B-A41C-ECC54683DF16}"/>
    <cellStyle name="AggOrange 2 3 3 2 2 7" xfId="11968" xr:uid="{BFDCB06B-17FF-40A2-8C4B-DFC11B2F5082}"/>
    <cellStyle name="AggOrange 2 3 3 2 2 8" xfId="13518" xr:uid="{BA34F5C5-DDCD-4D86-B415-06D1CB14246B}"/>
    <cellStyle name="AggOrange 2 3 3 2 2 9" xfId="18723" xr:uid="{FC51EE23-C847-4489-8EB7-987173D86D70}"/>
    <cellStyle name="AggOrange 2 3 3 2 3" xfId="4860" xr:uid="{942C1730-1EE0-45C3-98B0-48A4B6EB3D1C}"/>
    <cellStyle name="AggOrange 2 3 3 2 3 2" xfId="16292" xr:uid="{6ED3A257-6EC1-4795-ABE7-F8F95BD088C4}"/>
    <cellStyle name="AggOrange 2 3 3 2 4" xfId="4983" xr:uid="{71B9F18A-381C-4400-A531-7AC04DAF5D67}"/>
    <cellStyle name="AggOrange 2 3 3 2 4 2" xfId="16415" xr:uid="{62CABA44-0AB4-410C-B430-F5A6D2081C3C}"/>
    <cellStyle name="AggOrange 2 3 3 2 5" xfId="6565" xr:uid="{2C3C19A0-1D81-4794-B173-4446476CC721}"/>
    <cellStyle name="AggOrange 2 3 3 2 6" xfId="8532" xr:uid="{F140654C-4EF5-4715-8F33-1E886C707402}"/>
    <cellStyle name="AggOrange 2 3 3 2 7" xfId="9944" xr:uid="{4CEE4C2D-A7E8-4FD7-B1C0-D8BDE3F955FA}"/>
    <cellStyle name="AggOrange 2 3 3 2 8" xfId="12158" xr:uid="{F0C266CA-B1E9-48F1-82EE-DA378386BA1F}"/>
    <cellStyle name="AggOrange 2 3 3 2 9" xfId="13673" xr:uid="{4B9D5FBA-8CD9-4347-80C2-73BEEFA50698}"/>
    <cellStyle name="AggOrange 2 3 3 3" xfId="1242" xr:uid="{71A564D9-3071-4226-B9A3-3E354C71B0A3}"/>
    <cellStyle name="AggOrange 2 3 3 3 2" xfId="4787" xr:uid="{0D1CBADA-5DA4-4263-B7FF-10B5AED5BABE}"/>
    <cellStyle name="AggOrange 2 3 3 3 2 2" xfId="16219" xr:uid="{174E856B-C3AB-4D9F-A9DE-EF39737E73A0}"/>
    <cellStyle name="AggOrange 2 3 3 3 3" xfId="3796" xr:uid="{51B516E6-2B23-4E40-8F19-7212B0685CA2}"/>
    <cellStyle name="AggOrange 2 3 3 3 3 2" xfId="15228" xr:uid="{C9AF779C-C6D8-4ACE-A5E7-78598F2B68CE}"/>
    <cellStyle name="AggOrange 2 3 3 3 4" xfId="6832" xr:uid="{5E73F51F-AEE7-4BAB-A07F-45A4559CD2A3}"/>
    <cellStyle name="AggOrange 2 3 3 3 5" xfId="8824" xr:uid="{4D6D2B28-E6A8-4E5C-AD0F-927A8DB45186}"/>
    <cellStyle name="AggOrange 2 3 3 3 6" xfId="9704" xr:uid="{FB370535-8CF6-4501-9FEA-E9987ADCFDCE}"/>
    <cellStyle name="AggOrange 2 3 3 3 7" xfId="11917" xr:uid="{F3CA7F28-FD46-4BCD-8502-6EFF629F6350}"/>
    <cellStyle name="AggOrange 2 3 3 3 8" xfId="14493" xr:uid="{49F7C2D8-1753-4CEC-92CE-FD467A042D97}"/>
    <cellStyle name="AggOrange 2 3 3 3 9" xfId="18494" xr:uid="{08F03813-4831-4B22-A14F-096B3DA6427E}"/>
    <cellStyle name="AggOrange 2 3 3 4" xfId="4400" xr:uid="{8A61FD25-D40D-4331-A103-49D3310D0F58}"/>
    <cellStyle name="AggOrange 2 3 3 4 2" xfId="15832" xr:uid="{F790712E-F10C-4DB5-BC7C-04BF1A366CF7}"/>
    <cellStyle name="AggOrange 2 3 3 5" xfId="5774" xr:uid="{BAACF4D8-CBAB-49F8-BBCD-D85F4AE3C086}"/>
    <cellStyle name="AggOrange 2 3 3 5 2" xfId="17206" xr:uid="{D30354B4-9771-4A1E-BA03-518516537CBB}"/>
    <cellStyle name="AggOrange 2 3 3 6" xfId="6412" xr:uid="{D1682E12-2147-48AD-A679-224FFA1DBC0E}"/>
    <cellStyle name="AggOrange 2 3 3 7" xfId="8384" xr:uid="{4E8873A0-88A5-4285-A306-61CC142748FE}"/>
    <cellStyle name="AggOrange 2 3 3 8" xfId="9371" xr:uid="{431519FE-2AF5-4E4A-A4D2-50B3B440AF17}"/>
    <cellStyle name="AggOrange 2 3 3 9" xfId="12500" xr:uid="{C1CBDC73-E68C-47A4-992B-85D08EE8DA07}"/>
    <cellStyle name="AggOrange 2 3 4" xfId="701" xr:uid="{21E29575-F962-4659-BF71-DA9ED37AD983}"/>
    <cellStyle name="AggOrange 2 3 4 10" xfId="13590" xr:uid="{14296B2E-89FB-4751-80CA-435C32622513}"/>
    <cellStyle name="AggOrange 2 3 4 11" xfId="17955" xr:uid="{F5E9BA49-98B0-4C66-AAD1-1A1A0211505D}"/>
    <cellStyle name="AggOrange 2 3 4 2" xfId="916" xr:uid="{74760B51-87F0-4A3C-8FA5-CDB7751FA5D9}"/>
    <cellStyle name="AggOrange 2 3 4 2 10" xfId="18169" xr:uid="{D3FD1971-2F74-4D86-A8B7-A45481AF69E3}"/>
    <cellStyle name="AggOrange 2 3 4 2 2" xfId="1367" xr:uid="{D11A95EF-06D4-4D56-A194-ABB9662C26B9}"/>
    <cellStyle name="AggOrange 2 3 4 2 2 2" xfId="5426" xr:uid="{8156C2CE-AA2A-4D10-8C67-0906C61A462C}"/>
    <cellStyle name="AggOrange 2 3 4 2 2 2 2" xfId="16858" xr:uid="{21C71D53-2D0A-4466-B650-DF0871FC592F}"/>
    <cellStyle name="AggOrange 2 3 4 2 2 3" xfId="5273" xr:uid="{7DB54B1D-C5CC-4BD9-A67D-456ACACF54F3}"/>
    <cellStyle name="AggOrange 2 3 4 2 2 3 2" xfId="16705" xr:uid="{C439B524-3FA0-48B3-929E-CD6407E9143E}"/>
    <cellStyle name="AggOrange 2 3 4 2 2 4" xfId="6928" xr:uid="{618B12AE-5E50-4AFA-91EE-AD923BB9D656}"/>
    <cellStyle name="AggOrange 2 3 4 2 2 5" xfId="8949" xr:uid="{9E0B265A-D073-4772-881B-594509D1C03B}"/>
    <cellStyle name="AggOrange 2 3 4 2 2 6" xfId="9221" xr:uid="{DA9D743A-1A19-46A1-806D-09E47018AFE8}"/>
    <cellStyle name="AggOrange 2 3 4 2 2 7" xfId="12069" xr:uid="{E72805C9-D448-4D1B-9DB1-FCE8C333B217}"/>
    <cellStyle name="AggOrange 2 3 4 2 2 8" xfId="14403" xr:uid="{5215B582-8098-4441-919B-7975ABCEABC1}"/>
    <cellStyle name="AggOrange 2 3 4 2 2 9" xfId="18619" xr:uid="{729DA76F-6386-4065-832C-753077DF21CA}"/>
    <cellStyle name="AggOrange 2 3 4 2 3" xfId="4105" xr:uid="{9FD30912-BEBD-4201-9FCD-A75BD5DB71A1}"/>
    <cellStyle name="AggOrange 2 3 4 2 3 2" xfId="15537" xr:uid="{55B6AA80-7593-4896-B47D-A50D5C5F3C94}"/>
    <cellStyle name="AggOrange 2 3 4 2 4" xfId="4255" xr:uid="{606DEF58-1BED-44EC-BA97-8E211BB53631}"/>
    <cellStyle name="AggOrange 2 3 4 2 4 2" xfId="15687" xr:uid="{ABF5C3D4-63FF-4DB0-B9F6-79D60CA5C685}"/>
    <cellStyle name="AggOrange 2 3 4 2 5" xfId="6577" xr:uid="{291CCA22-4108-4459-BE46-EA1FA8CB3CC7}"/>
    <cellStyle name="AggOrange 2 3 4 2 6" xfId="8544" xr:uid="{6573A5F8-D4EF-4E6D-96E5-53B821459329}"/>
    <cellStyle name="AggOrange 2 3 4 2 7" xfId="9931" xr:uid="{3A0FE7A7-817D-48AB-9F29-8D6049497314}"/>
    <cellStyle name="AggOrange 2 3 4 2 8" xfId="11514" xr:uid="{30E87674-28C1-465D-8DA0-2E31A6C1A055}"/>
    <cellStyle name="AggOrange 2 3 4 2 9" xfId="13608" xr:uid="{9E9E40AA-B1F8-41CC-BC92-4057FD5D1F33}"/>
    <cellStyle name="AggOrange 2 3 4 3" xfId="1545" xr:uid="{36883C66-9A52-4F91-AC70-5AA6D29F28E3}"/>
    <cellStyle name="AggOrange 2 3 4 3 2" xfId="5297" xr:uid="{2BB9F110-F770-4924-B50E-C83080D2381C}"/>
    <cellStyle name="AggOrange 2 3 4 3 2 2" xfId="16729" xr:uid="{7CB8A4EC-1B2D-4441-9E4D-45A8C0B4990D}"/>
    <cellStyle name="AggOrange 2 3 4 3 3" xfId="4170" xr:uid="{0EBAD885-AEC3-4A18-852D-B5D398A85237}"/>
    <cellStyle name="AggOrange 2 3 4 3 3 2" xfId="15602" xr:uid="{92721CFD-0F44-4D3D-8C7C-D7E17113A873}"/>
    <cellStyle name="AggOrange 2 3 4 3 4" xfId="7073" xr:uid="{0EF321B6-8512-4F84-B74E-66299310D007}"/>
    <cellStyle name="AggOrange 2 3 4 3 5" xfId="9127" xr:uid="{EA32A17F-812A-42AD-B970-FDF2D0F3239E}"/>
    <cellStyle name="AggOrange 2 3 4 3 6" xfId="8286" xr:uid="{4C284E30-0F5F-4EE8-A2EC-6A2B91C52AF5}"/>
    <cellStyle name="AggOrange 2 3 4 3 7" xfId="12494" xr:uid="{A02D384E-EDA0-4E8E-A0FD-B232D2162485}"/>
    <cellStyle name="AggOrange 2 3 4 3 8" xfId="13930" xr:uid="{891192AA-DD98-4A74-BA00-ACD48F07DE5C}"/>
    <cellStyle name="AggOrange 2 3 4 3 9" xfId="18797" xr:uid="{706687ED-356F-49B1-AEFC-DDFA137BCC23}"/>
    <cellStyle name="AggOrange 2 3 4 4" xfId="3844" xr:uid="{04374F54-5117-404B-9224-470485E6DBDA}"/>
    <cellStyle name="AggOrange 2 3 4 4 2" xfId="15276" xr:uid="{66C748EA-AD75-45D5-A677-A3394FA092A6}"/>
    <cellStyle name="AggOrange 2 3 4 5" xfId="5740" xr:uid="{74E3BA30-D00B-435C-B7A5-61BF5E450D9D}"/>
    <cellStyle name="AggOrange 2 3 4 5 2" xfId="17172" xr:uid="{8F1C396C-D0AC-433A-AC24-30907752C6AA}"/>
    <cellStyle name="AggOrange 2 3 4 6" xfId="6424" xr:uid="{4DDCCD33-6F09-405A-A329-991AF90973AC}"/>
    <cellStyle name="AggOrange 2 3 4 7" xfId="8396" xr:uid="{1604B365-3DE7-425A-AD13-AE4215E15360}"/>
    <cellStyle name="AggOrange 2 3 4 8" xfId="8280" xr:uid="{1A1ED91D-26E8-4C7D-BA9E-B64C92D0BF58}"/>
    <cellStyle name="AggOrange 2 3 4 9" xfId="11193" xr:uid="{1B87EBF5-6A1A-4126-9E6C-65D92E0CE872}"/>
    <cellStyle name="AggOrange 2 3 5" xfId="1226" xr:uid="{71BE3F00-EE45-461F-8ED6-C15B9AF3090B}"/>
    <cellStyle name="AggOrange 2 3 5 2" xfId="5537" xr:uid="{4E68BCAB-F7E5-443D-93FA-BA6302E380F3}"/>
    <cellStyle name="AggOrange 2 3 5 2 2" xfId="16969" xr:uid="{828388FD-70DE-4239-8008-A247DBBFE8BA}"/>
    <cellStyle name="AggOrange 2 3 5 3" xfId="4644" xr:uid="{81320EC9-5BCC-496E-B1D1-43DBBA336943}"/>
    <cellStyle name="AggOrange 2 3 5 3 2" xfId="16076" xr:uid="{F4BAD93F-655F-415E-973F-F09E1EC5A5A4}"/>
    <cellStyle name="AggOrange 2 3 5 4" xfId="6818" xr:uid="{45599C38-2644-4AEC-AF7F-F82AA75C26AD}"/>
    <cellStyle name="AggOrange 2 3 5 5" xfId="8808" xr:uid="{D5AF9B4F-BCD9-4E68-A4DB-0EA5CD6E2DBF}"/>
    <cellStyle name="AggOrange 2 3 5 6" xfId="9716" xr:uid="{21A9B546-3F4C-4F9D-ABB2-04C19D26959F}"/>
    <cellStyle name="AggOrange 2 3 5 7" xfId="11939" xr:uid="{81A2E2E9-23DA-46B8-8793-CC9C8247EB55}"/>
    <cellStyle name="AggOrange 2 3 5 8" xfId="14018" xr:uid="{1A505FC4-9CC8-4DBE-ADC9-EE674A738F15}"/>
    <cellStyle name="AggOrange 2 3 5 9" xfId="18478" xr:uid="{82210CD9-A7FA-461F-AAAA-B7DB845FB8DB}"/>
    <cellStyle name="AggOrange 2 3 6" xfId="5802" xr:uid="{848A501B-CFBA-4DD7-B5ED-D86519E267F7}"/>
    <cellStyle name="AggOrange 2 3 6 2" xfId="17234" xr:uid="{744DE47E-6FDB-4374-898E-6D65BA190C37}"/>
    <cellStyle name="AggOrange 2 3 7" xfId="5972" xr:uid="{A2237875-C0B9-4A6A-B633-616341B2E4DA}"/>
    <cellStyle name="AggOrange 2 3 7 2" xfId="17404" xr:uid="{D99141B9-C52C-45ED-82AE-94B70C1550DD}"/>
    <cellStyle name="AggOrange 2 3 8" xfId="6383" xr:uid="{7653152E-2490-429A-ADA8-67009786979A}"/>
    <cellStyle name="AggOrange 2 3 9" xfId="8212" xr:uid="{3977AD05-EEC1-4E18-A1A5-242390625314}"/>
    <cellStyle name="AggOrange 3" xfId="581" xr:uid="{DF4965CA-367C-432D-8209-CE50327B890C}"/>
    <cellStyle name="AggOrange 3 2" xfId="821" xr:uid="{DB8B5EDA-9964-4721-A399-D68D3899EFE3}"/>
    <cellStyle name="AggOrange 3 2 10" xfId="13736" xr:uid="{6239DD72-2277-42E1-8CCE-5FAEBDCAEDF0}"/>
    <cellStyle name="AggOrange 3 2 11" xfId="18075" xr:uid="{225B82E3-9A7F-4CBB-B0F9-AF87FC3E160D}"/>
    <cellStyle name="AggOrange 3 2 2" xfId="1036" xr:uid="{75485CEA-2A75-420A-9A38-3DD025D52388}"/>
    <cellStyle name="AggOrange 3 2 2 10" xfId="18289" xr:uid="{25A6129A-153D-46BE-907D-39E11DD6DEBC}"/>
    <cellStyle name="AggOrange 3 2 2 2" xfId="1344" xr:uid="{4E865097-9519-4E89-9F12-021388EDCDE4}"/>
    <cellStyle name="AggOrange 3 2 2 2 2" xfId="5444" xr:uid="{9A6EB90A-32CF-46BB-9FC6-D0262BC5CBDF}"/>
    <cellStyle name="AggOrange 3 2 2 2 2 2" xfId="16876" xr:uid="{1F7DE33E-0C4D-4BE2-9764-D6389D694B24}"/>
    <cellStyle name="AggOrange 3 2 2 2 3" xfId="4717" xr:uid="{1B5A9817-6040-4E29-BBDD-1830ABB3810B}"/>
    <cellStyle name="AggOrange 3 2 2 2 3 2" xfId="16149" xr:uid="{9A6E10A7-779A-4053-822C-0EEFBF813E93}"/>
    <cellStyle name="AggOrange 3 2 2 2 4" xfId="6909" xr:uid="{738F48C9-4C2A-4A4A-9927-2EB4300AD11D}"/>
    <cellStyle name="AggOrange 3 2 2 2 5" xfId="8926" xr:uid="{CF2595A3-DD3A-45A0-BD34-2E8FF2174138}"/>
    <cellStyle name="AggOrange 3 2 2 2 6" xfId="9629" xr:uid="{76C5B32B-A03C-4586-B21C-144316879C7F}"/>
    <cellStyle name="AggOrange 3 2 2 2 7" xfId="12903" xr:uid="{C835263F-75AF-40B7-94DC-4796E0DE2B68}"/>
    <cellStyle name="AggOrange 3 2 2 2 8" xfId="14422" xr:uid="{E192452B-94D8-40A7-945A-D1CD5344956E}"/>
    <cellStyle name="AggOrange 3 2 2 2 9" xfId="18596" xr:uid="{BAA1F531-4C5D-4C4E-BE0B-E04B4158F640}"/>
    <cellStyle name="AggOrange 3 2 2 3" xfId="5636" xr:uid="{A069FD73-8A74-4AC7-89AA-68BCD4E26F65}"/>
    <cellStyle name="AggOrange 3 2 2 3 2" xfId="17068" xr:uid="{0FA71D69-0F33-45D5-97BD-9BF537724046}"/>
    <cellStyle name="AggOrange 3 2 2 4" xfId="5822" xr:uid="{75C4708A-3E0C-4BA9-BD75-68338B68D178}"/>
    <cellStyle name="AggOrange 3 2 2 4 2" xfId="17254" xr:uid="{A2FB8634-353E-491A-AD96-62C4D5BF1825}"/>
    <cellStyle name="AggOrange 3 2 2 5" xfId="6668" xr:uid="{A4D24BC3-9C7F-4E24-ACDD-65A5C219A9B5}"/>
    <cellStyle name="AggOrange 3 2 2 6" xfId="8629" xr:uid="{13C3FBD5-AFBF-43D1-950C-2FD204E23520}"/>
    <cellStyle name="AggOrange 3 2 2 7" xfId="9860" xr:uid="{6D07175A-6B63-459D-AD0F-37F4D024CAC7}"/>
    <cellStyle name="AggOrange 3 2 2 8" xfId="12187" xr:uid="{CED9C104-3989-4A3A-867B-D4BFD1B6DB38}"/>
    <cellStyle name="AggOrange 3 2 2 9" xfId="14629" xr:uid="{075DBC16-29C1-42F7-8A0E-E61E0902A452}"/>
    <cellStyle name="AggOrange 3 2 3" xfId="1381" xr:uid="{B40DA4ED-44E1-4B2B-A149-6AD735958A61}"/>
    <cellStyle name="AggOrange 3 2 3 2" xfId="3751" xr:uid="{16060009-C139-4D15-8233-1A020182B60D}"/>
    <cellStyle name="AggOrange 3 2 3 2 2" xfId="15183" xr:uid="{C795E6C6-703C-4A7C-AF7A-86BB6F1B1E6E}"/>
    <cellStyle name="AggOrange 3 2 3 3" xfId="4687" xr:uid="{B63950E2-DB9B-4796-8875-0AD2EDC51317}"/>
    <cellStyle name="AggOrange 3 2 3 3 2" xfId="16119" xr:uid="{3CF46B69-F544-40AC-8D00-3CCE8D86CE94}"/>
    <cellStyle name="AggOrange 3 2 3 4" xfId="6936" xr:uid="{F5286EF4-7F04-40A6-98DB-3F926CD9E3EC}"/>
    <cellStyle name="AggOrange 3 2 3 5" xfId="8963" xr:uid="{CE8CBEC3-2122-479C-9C21-F5EC574AB73F}"/>
    <cellStyle name="AggOrange 3 2 3 6" xfId="9620" xr:uid="{B27679CA-F906-47F1-821C-EFB41B128F63}"/>
    <cellStyle name="AggOrange 3 2 3 7" xfId="11937" xr:uid="{C7E309EF-34F4-4A16-9328-28BE8055BF14}"/>
    <cellStyle name="AggOrange 3 2 3 8" xfId="14394" xr:uid="{C408DD3A-3EBE-4452-9D50-F2B1BCB7731F}"/>
    <cellStyle name="AggOrange 3 2 3 9" xfId="18633" xr:uid="{676520D2-B8E0-4F59-B04C-F21F0B15F549}"/>
    <cellStyle name="AggOrange 3 2 4" xfId="4447" xr:uid="{59572C9B-E998-4765-976D-D30EDDF29202}"/>
    <cellStyle name="AggOrange 3 2 4 2" xfId="15879" xr:uid="{6860226E-ACD1-4A55-B989-6CB35D1CB011}"/>
    <cellStyle name="AggOrange 3 2 5" xfId="4895" xr:uid="{BAAFB602-5F38-4870-917D-1EE5F5C2C1B9}"/>
    <cellStyle name="AggOrange 3 2 5 2" xfId="16327" xr:uid="{B0923637-E711-4F2C-A399-57142F2F58B3}"/>
    <cellStyle name="AggOrange 3 2 6" xfId="6517" xr:uid="{A25EC006-AD86-4C4D-8351-428137B91E1B}"/>
    <cellStyle name="AggOrange 3 2 7" xfId="8481" xr:uid="{3355FA16-B2A2-4FF5-B50A-2698E0ADAFE5}"/>
    <cellStyle name="AggOrange 3 2 8" xfId="9978" xr:uid="{4AA8307B-3B4F-493B-9998-ACB98A5A4D21}"/>
    <cellStyle name="AggOrange 3 2 9" xfId="11073" xr:uid="{7340C66D-8F2D-44CC-A0D4-6CA6E3F3F37E}"/>
    <cellStyle name="AggOrange 3 3" xfId="888" xr:uid="{6966BDC0-CEC6-49BC-B02A-0A8956C699D7}"/>
    <cellStyle name="AggOrange 3 3 10" xfId="18141" xr:uid="{17D87699-243E-403B-8FE1-C247862CEAC9}"/>
    <cellStyle name="AggOrange 3 3 2" xfId="1164" xr:uid="{3778FA0A-3B84-4F82-B18F-172D618B408C}"/>
    <cellStyle name="AggOrange 3 3 2 2" xfId="4816" xr:uid="{1531CDC8-107E-419F-AA94-0AD6A189339D}"/>
    <cellStyle name="AggOrange 3 3 2 2 2" xfId="16248" xr:uid="{5743986A-DAFD-44E8-B19E-37191C0B0CFC}"/>
    <cellStyle name="AggOrange 3 3 2 3" xfId="3851" xr:uid="{1C46CA4E-F19A-4948-9A4A-8E1A6079E4A1}"/>
    <cellStyle name="AggOrange 3 3 2 3 2" xfId="15283" xr:uid="{587060A2-EF93-468C-8DC6-669395E1D9B0}"/>
    <cellStyle name="AggOrange 3 3 2 4" xfId="6771" xr:uid="{2128EE4E-5AA5-46EC-8174-60B41067C29E}"/>
    <cellStyle name="AggOrange 3 3 2 5" xfId="8746" xr:uid="{11DD409D-91C1-4898-A379-6522E24BA9F2}"/>
    <cellStyle name="AggOrange 3 3 2 6" xfId="9760" xr:uid="{00397865-41F3-47EC-8A2E-B5DD66C8A7A4}"/>
    <cellStyle name="AggOrange 3 3 2 7" xfId="11218" xr:uid="{E7793457-B1B5-4B03-9300-60F86380A748}"/>
    <cellStyle name="AggOrange 3 3 2 8" xfId="14555" xr:uid="{57F0AB7C-585A-475D-95D0-118EB01C2619}"/>
    <cellStyle name="AggOrange 3 3 2 9" xfId="18416" xr:uid="{93CF3B2B-F50A-4E6A-85C7-8FED29AA9B92}"/>
    <cellStyle name="AggOrange 3 3 3" xfId="5663" xr:uid="{E8051B2A-4B86-4D41-A6B1-EA89B2659DBD}"/>
    <cellStyle name="AggOrange 3 3 3 2" xfId="17095" xr:uid="{81E7BBB7-C6B2-42A4-9E0F-645A9F76D4FE}"/>
    <cellStyle name="AggOrange 3 3 4" xfId="3862" xr:uid="{7EDCF4A3-4FF6-446D-AE30-8937968CDCA2}"/>
    <cellStyle name="AggOrange 3 3 4 2" xfId="15294" xr:uid="{33C769D8-BBDB-4F52-BABD-7292B9A406E6}"/>
    <cellStyle name="AggOrange 3 3 5" xfId="6553" xr:uid="{0BA08F42-5E00-40BA-9B87-EDBD64E48AF1}"/>
    <cellStyle name="AggOrange 3 3 6" xfId="8520" xr:uid="{FAF72F4F-24CC-41CD-AC54-722FDC8485D4}"/>
    <cellStyle name="AggOrange 3 3 7" xfId="9345" xr:uid="{E54F89F0-8A47-40A9-A055-6AD0F27FFB21}"/>
    <cellStyle name="AggOrange 3 3 8" xfId="12543" xr:uid="{55ABB4D6-A2F2-4E49-8614-ED3153FE33BE}"/>
    <cellStyle name="AggOrange 3 3 9" xfId="13646" xr:uid="{F9CB7A22-8028-4EAF-AB5F-6F78075C1F58}"/>
    <cellStyle name="AggOrange 4" xfId="439" xr:uid="{740752A5-414F-432D-AAE5-AE33632F8C6D}"/>
    <cellStyle name="AggOrange 4 10" xfId="10035" xr:uid="{089E3BDC-2E14-4C15-B799-23D7376AA886}"/>
    <cellStyle name="AggOrange 4 11" xfId="11612" xr:uid="{3098FA31-9D39-4BF4-AA89-3AB2B268A8BC}"/>
    <cellStyle name="AggOrange 4 12" xfId="14757" xr:uid="{7BE9E5E8-766A-49F5-A517-DE8901A617DA}"/>
    <cellStyle name="AggOrange 4 13" xfId="17899" xr:uid="{89BD0846-9735-4158-86DF-334C79810958}"/>
    <cellStyle name="AggOrange 4 2" xfId="778" xr:uid="{6764EB68-54D6-443A-8FA9-C0C3C82052E7}"/>
    <cellStyle name="AggOrange 4 2 10" xfId="14107" xr:uid="{1A316207-C1B8-4E8C-999D-2D1F72536CB1}"/>
    <cellStyle name="AggOrange 4 2 11" xfId="18032" xr:uid="{4535FCEF-D811-45BB-902F-77401D9302BA}"/>
    <cellStyle name="AggOrange 4 2 2" xfId="993" xr:uid="{AFF87A2E-4BCD-44AF-8D9E-A5745DE5DA2B}"/>
    <cellStyle name="AggOrange 4 2 2 10" xfId="18246" xr:uid="{7418AD61-0D51-48C5-BDA7-FA65D00C2427}"/>
    <cellStyle name="AggOrange 4 2 2 2" xfId="1327" xr:uid="{240E09F5-A5BC-4BC7-83AB-B80C1E08E76F}"/>
    <cellStyle name="AggOrange 4 2 2 2 2" xfId="5458" xr:uid="{996A9597-0FD0-447A-A75A-205CD4DB505A}"/>
    <cellStyle name="AggOrange 4 2 2 2 2 2" xfId="16890" xr:uid="{4C8E4B8D-21E4-4AC3-9DD7-38CEB4EC5D0B}"/>
    <cellStyle name="AggOrange 4 2 2 2 3" xfId="4678" xr:uid="{DAD397F7-37B8-4A4A-9119-D3967E391AFC}"/>
    <cellStyle name="AggOrange 4 2 2 2 3 2" xfId="16110" xr:uid="{0F42E4EC-B96F-4B5D-9955-409381832FBD}"/>
    <cellStyle name="AggOrange 4 2 2 2 4" xfId="6897" xr:uid="{7F0AE3DF-12FF-4AF4-B637-1F3A52663D0B}"/>
    <cellStyle name="AggOrange 4 2 2 2 5" xfId="8909" xr:uid="{95215DAB-E227-4DA7-9716-BE4CD9D94E12}"/>
    <cellStyle name="AggOrange 4 2 2 2 6" xfId="9642" xr:uid="{C18CFE37-E8A1-4A88-9ABF-C3F25CBADDCD}"/>
    <cellStyle name="AggOrange 4 2 2 2 7" xfId="12550" xr:uid="{E31A6777-4C29-4742-B26A-634FA14DA072}"/>
    <cellStyle name="AggOrange 4 2 2 2 8" xfId="14434" xr:uid="{481A8CD9-DFAC-4534-9C2D-95D452F102E7}"/>
    <cellStyle name="AggOrange 4 2 2 2 9" xfId="18579" xr:uid="{F0161AAA-CC51-4E7D-AD8A-CB1F8D60364B}"/>
    <cellStyle name="AggOrange 4 2 2 3" xfId="3961" xr:uid="{5F579D9E-082D-4B46-B4E4-64C626872CB0}"/>
    <cellStyle name="AggOrange 4 2 2 3 2" xfId="15393" xr:uid="{6742AD38-D823-4E99-9E75-854CC8A13DA4}"/>
    <cellStyle name="AggOrange 4 2 2 4" xfId="4004" xr:uid="{2D2987DF-2C9C-4F5C-B349-2D438F4B94C2}"/>
    <cellStyle name="AggOrange 4 2 2 4 2" xfId="15436" xr:uid="{6C0B00BA-1A7A-41AF-90EA-3D6C61D78E76}"/>
    <cellStyle name="AggOrange 4 2 2 5" xfId="6633" xr:uid="{C2E7CC2A-0807-4217-8F6D-7C2EE82803AC}"/>
    <cellStyle name="AggOrange 4 2 2 6" xfId="8597" xr:uid="{518C2A89-2F3E-472F-A7BB-87111D7EF212}"/>
    <cellStyle name="AggOrange 4 2 2 7" xfId="9306" xr:uid="{71C1A5A1-5B0E-4C95-8E50-6AE487D062C1}"/>
    <cellStyle name="AggOrange 4 2 2 8" xfId="12224" xr:uid="{985AEEF1-D1CF-4435-BE73-228D8DC94F57}"/>
    <cellStyle name="AggOrange 4 2 2 9" xfId="14665" xr:uid="{BE9E3697-F6C2-46EB-BC76-DDF21B800FA6}"/>
    <cellStyle name="AggOrange 4 2 3" xfId="1311" xr:uid="{72E1F6D7-97B9-4123-BE32-EC4744015007}"/>
    <cellStyle name="AggOrange 4 2 3 2" xfId="5471" xr:uid="{D2AF4932-5C42-4EEF-BD98-60027037A0ED}"/>
    <cellStyle name="AggOrange 4 2 3 2 2" xfId="16903" xr:uid="{DDD04704-5328-4E0B-80ED-E0F00133E887}"/>
    <cellStyle name="AggOrange 4 2 3 3" xfId="5711" xr:uid="{2EAB3167-A089-4CE0-818E-5F3A163EAFD9}"/>
    <cellStyle name="AggOrange 4 2 3 3 2" xfId="17143" xr:uid="{9C4DFC29-F9A2-45CC-861C-F0264F7B3CDC}"/>
    <cellStyle name="AggOrange 4 2 3 4" xfId="6884" xr:uid="{44DE2F4A-764C-4833-B26F-9390045BAC09}"/>
    <cellStyle name="AggOrange 4 2 3 5" xfId="8893" xr:uid="{B3C3554E-AE7C-404B-AB0A-E894571E0A46}"/>
    <cellStyle name="AggOrange 4 2 3 6" xfId="9658" xr:uid="{AB95766C-A91B-4615-AB36-EBFA9005AF0A}"/>
    <cellStyle name="AggOrange 4 2 3 7" xfId="11237" xr:uid="{FACC81B2-4A39-494F-9810-537072065624}"/>
    <cellStyle name="AggOrange 4 2 3 8" xfId="14445" xr:uid="{92EA1CB7-AB49-4535-8D42-6B4188397927}"/>
    <cellStyle name="AggOrange 4 2 3 9" xfId="18563" xr:uid="{0D72FE4B-7ED2-433D-A166-7D0C920CBA63}"/>
    <cellStyle name="AggOrange 4 2 4" xfId="4211" xr:uid="{4B90DFF4-E2B3-4B83-AFB9-0A9A45F84FDD}"/>
    <cellStyle name="AggOrange 4 2 4 2" xfId="15643" xr:uid="{FACDDBA1-85AC-449C-82C6-D9BD4945256F}"/>
    <cellStyle name="AggOrange 4 2 5" xfId="5779" xr:uid="{ECE6DA74-C515-4B36-977B-0BEC1C68A235}"/>
    <cellStyle name="AggOrange 4 2 5 2" xfId="17211" xr:uid="{C7F43575-5B24-4BE9-B2C5-5792829EC0BA}"/>
    <cellStyle name="AggOrange 4 2 6" xfId="6482" xr:uid="{57296CFD-6638-4E7B-87A9-AE654E1C92A3}"/>
    <cellStyle name="AggOrange 4 2 7" xfId="8449" xr:uid="{D671D605-82AA-4D7D-946A-B05BC178712C}"/>
    <cellStyle name="AggOrange 4 2 8" xfId="8267" xr:uid="{857550A7-ECBE-4EC3-9332-E774A92CCF67}"/>
    <cellStyle name="AggOrange 4 2 9" xfId="12507" xr:uid="{3686964E-7C05-4FAC-899A-0B04F62C10E6}"/>
    <cellStyle name="AggOrange 4 3" xfId="767" xr:uid="{9010FA55-F93B-42BA-9C35-8DF7CEB46C37}"/>
    <cellStyle name="AggOrange 4 3 10" xfId="14110" xr:uid="{BDF3E0D9-290D-4779-8BC0-9D569685598B}"/>
    <cellStyle name="AggOrange 4 3 11" xfId="18021" xr:uid="{7B2B4BD4-2C16-4949-AD8B-EA13E93265CF}"/>
    <cellStyle name="AggOrange 4 3 2" xfId="982" xr:uid="{F7BA0C2F-3002-4415-AEE0-B8AB0F10B047}"/>
    <cellStyle name="AggOrange 4 3 2 10" xfId="18235" xr:uid="{C7E3973E-5A0D-417C-896E-3677D85997E2}"/>
    <cellStyle name="AggOrange 4 3 2 2" xfId="1084" xr:uid="{25BD3EA7-3F51-48FF-BECF-CE6B473024FC}"/>
    <cellStyle name="AggOrange 4 3 2 2 2" xfId="4046" xr:uid="{76C0AF65-311F-4C1B-B00B-5C3FE6B324CE}"/>
    <cellStyle name="AggOrange 4 3 2 2 2 2" xfId="15478" xr:uid="{18EFEF94-C6B7-477F-8C60-08776E5FE3EC}"/>
    <cellStyle name="AggOrange 4 3 2 2 3" xfId="5045" xr:uid="{1B8FAF20-91CB-4D9B-998B-B5DF12ACCE5A}"/>
    <cellStyle name="AggOrange 4 3 2 2 3 2" xfId="16477" xr:uid="{A3F7DB56-D4AD-42E6-A551-2D289E350262}"/>
    <cellStyle name="AggOrange 4 3 2 2 4" xfId="6704" xr:uid="{7CE061F5-BABB-4337-8938-7D17023C4BE7}"/>
    <cellStyle name="AggOrange 4 3 2 2 5" xfId="8666" xr:uid="{CCF2C8A2-CFF4-4F3B-A09B-DA4047D2637E}"/>
    <cellStyle name="AggOrange 4 3 2 2 6" xfId="9824" xr:uid="{8ACE6C98-42F3-4754-9B43-696E4E6F9A67}"/>
    <cellStyle name="AggOrange 4 3 2 2 7" xfId="11372" xr:uid="{F10F7993-72A5-408C-90B3-730420104AB7}"/>
    <cellStyle name="AggOrange 4 3 2 2 8" xfId="14608" xr:uid="{1F7CF6A9-6E8E-420E-8B5C-FFFFA004F57C}"/>
    <cellStyle name="AggOrange 4 3 2 2 9" xfId="18336" xr:uid="{9AA3B64C-55D4-4DE0-96A6-7E51C3314ACF}"/>
    <cellStyle name="AggOrange 4 3 2 3" xfId="3962" xr:uid="{A7F30835-7CE6-46F8-82FA-6FDCE54E7081}"/>
    <cellStyle name="AggOrange 4 3 2 3 2" xfId="15394" xr:uid="{CD1A5101-CC5F-4793-962A-DF15D21858BF}"/>
    <cellStyle name="AggOrange 4 3 2 4" xfId="4373" xr:uid="{D052E42F-A52F-449A-950D-0A4D669EC45B}"/>
    <cellStyle name="AggOrange 4 3 2 4 2" xfId="15805" xr:uid="{B43A696E-B1E5-4905-BBD5-C6D2FD7433B2}"/>
    <cellStyle name="AggOrange 4 3 2 5" xfId="6623" xr:uid="{8F70ED24-1353-43A8-9133-2F486B72C716}"/>
    <cellStyle name="AggOrange 4 3 2 6" xfId="8587" xr:uid="{EF0F157F-2CE4-4794-80F7-11FA8E206FA7}"/>
    <cellStyle name="AggOrange 4 3 2 7" xfId="9308" xr:uid="{B425BF8D-A65A-4326-A537-05A21D237D06}"/>
    <cellStyle name="AggOrange 4 3 2 8" xfId="12108" xr:uid="{53675D72-C832-440D-8B96-9A78DFCCF74F}"/>
    <cellStyle name="AggOrange 4 3 2 9" xfId="13620" xr:uid="{43067767-F094-4C9D-9B4F-38A701E12DBA}"/>
    <cellStyle name="AggOrange 4 3 3" xfId="1110" xr:uid="{F238B924-D4DB-481E-9D43-41418210DDC5}"/>
    <cellStyle name="AggOrange 4 3 3 2" xfId="5606" xr:uid="{9ABCFEC2-440E-4165-A4E4-4F377DD89976}"/>
    <cellStyle name="AggOrange 4 3 3 2 2" xfId="17038" xr:uid="{88CC7373-AF9C-4C36-9C71-E3E6FF592A2C}"/>
    <cellStyle name="AggOrange 4 3 3 3" xfId="5060" xr:uid="{9B2A54E1-BDA8-4541-B6D1-C4D55FF99694}"/>
    <cellStyle name="AggOrange 4 3 3 3 2" xfId="16492" xr:uid="{23E16081-B0BA-4AF7-9C0B-D697840C2F16}"/>
    <cellStyle name="AggOrange 4 3 3 4" xfId="6723" xr:uid="{97FF4485-C43B-4ED5-ADA1-D0326BFE0F25}"/>
    <cellStyle name="AggOrange 4 3 3 5" xfId="8692" xr:uid="{48FB28CE-7F01-4A46-91E2-3937AC32D6F0}"/>
    <cellStyle name="AggOrange 4 3 3 6" xfId="9804" xr:uid="{D5A5EC8E-B66D-4114-A004-0B197362E8CA}"/>
    <cellStyle name="AggOrange 4 3 3 7" xfId="11726" xr:uid="{89DCA7D6-E0A2-4AFB-9F06-9927E0BA879A}"/>
    <cellStyle name="AggOrange 4 3 3 8" xfId="14597" xr:uid="{6966BBFC-264C-4D13-8B00-57C7C259D8D8}"/>
    <cellStyle name="AggOrange 4 3 3 9" xfId="18362" xr:uid="{2334CEEF-56C6-4D33-819A-6FD047678DF8}"/>
    <cellStyle name="AggOrange 4 3 4" xfId="4166" xr:uid="{9E245BE1-7165-4A17-B0BE-CA0AAEAF42E9}"/>
    <cellStyle name="AggOrange 4 3 4 2" xfId="15598" xr:uid="{FA0160C9-72A5-4650-8F6D-F173F4BE4CF1}"/>
    <cellStyle name="AggOrange 4 3 5" xfId="4525" xr:uid="{F22B2BE5-0F48-46F5-BB4B-4BB5EDA8D27F}"/>
    <cellStyle name="AggOrange 4 3 5 2" xfId="15957" xr:uid="{7BE38EBE-54A9-430F-907C-66561DF5C94F}"/>
    <cellStyle name="AggOrange 4 3 6" xfId="6471" xr:uid="{90A0FD16-75E0-444F-A392-9B5D6411A618}"/>
    <cellStyle name="AggOrange 4 3 7" xfId="8439" xr:uid="{69AC59A4-2695-426E-871B-A6F35EECB637}"/>
    <cellStyle name="AggOrange 4 3 8" xfId="8248" xr:uid="{7BBED72F-9BC6-4EC9-A514-E55CBB2048BE}"/>
    <cellStyle name="AggOrange 4 3 9" xfId="13081" xr:uid="{45DA934F-BAF1-40E9-9A33-303CE4B09D05}"/>
    <cellStyle name="AggOrange 4 4" xfId="741" xr:uid="{F2225BDD-E87F-43AF-92C9-22724A34DB6C}"/>
    <cellStyle name="AggOrange 4 4 10" xfId="14119" xr:uid="{3F039A11-69A5-4C52-AD45-9CB48E21BAF3}"/>
    <cellStyle name="AggOrange 4 4 11" xfId="17995" xr:uid="{DF8AAF1B-7C89-4B7F-8A8A-F2A320DB90F5}"/>
    <cellStyle name="AggOrange 4 4 2" xfId="956" xr:uid="{221A7DFA-DAE9-4228-BD92-3DC763CCAB91}"/>
    <cellStyle name="AggOrange 4 4 2 10" xfId="18209" xr:uid="{D6EDB613-B261-4D09-9F3E-4CBAE48CE1D4}"/>
    <cellStyle name="AggOrange 4 4 2 2" xfId="1291" xr:uid="{52D5459D-3D1A-427F-8DE8-2B320C9701C5}"/>
    <cellStyle name="AggOrange 4 4 2 2 2" xfId="5485" xr:uid="{0AC56F4A-8DC7-4644-9777-9FC644FA7044}"/>
    <cellStyle name="AggOrange 4 4 2 2 2 2" xfId="16917" xr:uid="{9BBCF70B-F255-4675-A86A-178436BD013D}"/>
    <cellStyle name="AggOrange 4 4 2 2 3" xfId="4666" xr:uid="{1A9BC28B-51BB-4603-AABD-AC6727AC5C4B}"/>
    <cellStyle name="AggOrange 4 4 2 2 3 2" xfId="16098" xr:uid="{68DD0808-C7AE-4226-B4AA-89A21F74FA16}"/>
    <cellStyle name="AggOrange 4 4 2 2 4" xfId="6869" xr:uid="{BC07D740-2FCE-4547-91AD-2EF02BB2A2EA}"/>
    <cellStyle name="AggOrange 4 4 2 2 5" xfId="8873" xr:uid="{0594D5CC-AACD-4200-90F7-F38733DC676D}"/>
    <cellStyle name="AggOrange 4 4 2 2 6" xfId="9675" xr:uid="{CEA727EC-279F-4D46-8FFD-12611E01ACA8}"/>
    <cellStyle name="AggOrange 4 4 2 2 7" xfId="12150" xr:uid="{21EE7667-F615-459E-8230-6FD0F4CC08DF}"/>
    <cellStyle name="AggOrange 4 4 2 2 8" xfId="13525" xr:uid="{83CE8188-BEA6-479C-8101-DAD043322A73}"/>
    <cellStyle name="AggOrange 4 4 2 2 9" xfId="18543" xr:uid="{CD18B827-67ED-410D-B2D4-EEF41BD572A1}"/>
    <cellStyle name="AggOrange 4 4 2 3" xfId="4851" xr:uid="{C70BFFB5-DABA-4C16-A486-A0772673E455}"/>
    <cellStyle name="AggOrange 4 4 2 3 2" xfId="16283" xr:uid="{6CC930AA-2E3F-4AD1-BD9A-A46288081ACF}"/>
    <cellStyle name="AggOrange 4 4 2 4" xfId="4202" xr:uid="{383B517F-2891-42CB-8058-FFD2CD9670DF}"/>
    <cellStyle name="AggOrange 4 4 2 4 2" xfId="15634" xr:uid="{5C38D7C7-E43E-4937-AEEF-AE6211A1C861}"/>
    <cellStyle name="AggOrange 4 4 2 5" xfId="6605" xr:uid="{6351235F-0F5F-4899-84B4-330EA9E0373F}"/>
    <cellStyle name="AggOrange 4 4 2 6" xfId="8569" xr:uid="{F24A378A-7622-4578-8AD5-A65C89B6A8A1}"/>
    <cellStyle name="AggOrange 4 4 2 7" xfId="9322" xr:uid="{F54754B8-C9BB-475C-A477-624D5F924F85}"/>
    <cellStyle name="AggOrange 4 4 2 8" xfId="11759" xr:uid="{7CF1E393-D955-477B-A25F-C673289CDFC2}"/>
    <cellStyle name="AggOrange 4 4 2 9" xfId="13638" xr:uid="{82A2716A-D82C-45CA-9836-CED47BF0C008}"/>
    <cellStyle name="AggOrange 4 4 3" xfId="1070" xr:uid="{1C36E14A-FB8B-4CAE-B6B8-DE4F038D7259}"/>
    <cellStyle name="AggOrange 4 4 3 2" xfId="3934" xr:uid="{872861C4-CC5F-42AB-BD39-C8C6C2B053F6}"/>
    <cellStyle name="AggOrange 4 4 3 2 2" xfId="15366" xr:uid="{5B853E47-7CBC-4B29-A753-F9ECDC986F04}"/>
    <cellStyle name="AggOrange 4 4 3 3" xfId="5034" xr:uid="{7F200761-A169-4C0F-8AF0-5747C1104770}"/>
    <cellStyle name="AggOrange 4 4 3 3 2" xfId="16466" xr:uid="{F290BA5F-7D14-4120-9A8B-6A125553B745}"/>
    <cellStyle name="AggOrange 4 4 3 4" xfId="6693" xr:uid="{2FE4FF7D-33DC-454E-B4C4-250E7081B801}"/>
    <cellStyle name="AggOrange 4 4 3 5" xfId="8652" xr:uid="{557D76CE-4740-484E-BC02-EB09A056CB3F}"/>
    <cellStyle name="AggOrange 4 4 3 6" xfId="9834" xr:uid="{6D747D08-EC3D-4F38-A4D0-8457ADB03B66}"/>
    <cellStyle name="AggOrange 4 4 3 7" xfId="12003" xr:uid="{B5B05921-B022-4FEA-A368-E42769F98044}"/>
    <cellStyle name="AggOrange 4 4 3 8" xfId="14053" xr:uid="{6174B9A0-2C18-4970-9314-25CECB42AB13}"/>
    <cellStyle name="AggOrange 4 4 3 9" xfId="18322" xr:uid="{9BBAC604-539D-401E-82A3-AE1DC87E35CD}"/>
    <cellStyle name="AggOrange 4 4 4" xfId="4426" xr:uid="{AA3BDF95-4965-4F17-AAF8-E883E2C23C25}"/>
    <cellStyle name="AggOrange 4 4 4 2" xfId="15858" xr:uid="{2E6BE794-F2CA-4FD7-B60A-9D6978FB7E80}"/>
    <cellStyle name="AggOrange 4 4 5" xfId="4212" xr:uid="{09EECCB2-F0BE-4389-B175-4439ABC30F0D}"/>
    <cellStyle name="AggOrange 4 4 5 2" xfId="15644" xr:uid="{1BB69671-9C57-4550-B419-D257395C1C33}"/>
    <cellStyle name="AggOrange 4 4 6" xfId="6453" xr:uid="{7B645FC6-A61F-4AC6-91DC-03767C748389}"/>
    <cellStyle name="AggOrange 4 4 7" xfId="8421" xr:uid="{9F9FA85D-BA61-4EB0-AC69-3E89E0B1E08B}"/>
    <cellStyle name="AggOrange 4 4 8" xfId="9989" xr:uid="{EFD64D2B-6318-4D59-8159-1FF0BD0AE7D0}"/>
    <cellStyle name="AggOrange 4 4 9" xfId="12329" xr:uid="{D83F27CC-358F-4D44-88DB-DE93FB398250}"/>
    <cellStyle name="AggOrange 4 5" xfId="1251" xr:uid="{2F60CE3B-518F-4C42-8DC6-8C07C00AD252}"/>
    <cellStyle name="AggOrange 4 5 2" xfId="5517" xr:uid="{F1B6D32A-6955-4334-A563-7B334A8B42BC}"/>
    <cellStyle name="AggOrange 4 5 2 2" xfId="16949" xr:uid="{339FEE8F-7F6D-4DA5-81E8-C0437F15DB50}"/>
    <cellStyle name="AggOrange 4 5 3" xfId="5099" xr:uid="{8ED79270-4559-4E37-A65C-A600DDEB3DC7}"/>
    <cellStyle name="AggOrange 4 5 3 2" xfId="16531" xr:uid="{80807DA4-8632-44C1-BB55-461C1D6E7230}"/>
    <cellStyle name="AggOrange 4 5 4" xfId="6840" xr:uid="{B271F25D-41C8-44CE-BDC1-70F1D7CF0C37}"/>
    <cellStyle name="AggOrange 4 5 5" xfId="8833" xr:uid="{57286525-45D1-4E0A-B39C-D8EAFC0846DC}"/>
    <cellStyle name="AggOrange 4 5 6" xfId="9256" xr:uid="{FB4860BD-FFF4-4C4A-B309-B49F8282C4BC}"/>
    <cellStyle name="AggOrange 4 5 7" xfId="12443" xr:uid="{D2D422D5-12F5-45A4-A068-F56FE136CCE5}"/>
    <cellStyle name="AggOrange 4 5 8" xfId="14486" xr:uid="{3BE687DE-C119-45EF-A4DA-DDF7D72297EE}"/>
    <cellStyle name="AggOrange 4 5 9" xfId="18503" xr:uid="{8AAE99E8-3BC4-4CE6-B935-8872385A1846}"/>
    <cellStyle name="AggOrange 4 6" xfId="5803" xr:uid="{D2ED3FD5-EAF1-48CE-A002-A236FBF1AAC7}"/>
    <cellStyle name="AggOrange 4 6 2" xfId="17235" xr:uid="{6890B182-2DA5-44A4-90D9-51B6CA4224AA}"/>
    <cellStyle name="AggOrange 4 7" xfId="4300" xr:uid="{772ADDE2-C137-44DE-928F-F9A0C2F86B90}"/>
    <cellStyle name="AggOrange 4 7 2" xfId="15732" xr:uid="{8A150B76-8118-4662-A00D-48EBE2EC10EB}"/>
    <cellStyle name="AggOrange 4 8" xfId="6382" xr:uid="{8B6C34CF-DF99-463E-A5B1-2D97364F96BA}"/>
    <cellStyle name="AggOrange 4 9" xfId="8211" xr:uid="{1CFCE76D-9502-4682-A6BC-0D0F99CEF308}"/>
    <cellStyle name="AggOrange 5" xfId="245" xr:uid="{EDCB1065-31D3-4C58-B422-E3AEFC5DB3CC}"/>
    <cellStyle name="AggOrange 5 2" xfId="3415" xr:uid="{993D9A19-52F6-4361-8B43-D11726A5A2C0}"/>
    <cellStyle name="AggOrange 5 2 2" xfId="6071" xr:uid="{879C8FBA-9369-400E-9A6F-6D92625DBDE5}"/>
    <cellStyle name="AggOrange 5 2 2 2" xfId="17503" xr:uid="{6610A528-259F-4684-8715-455F61E780D5}"/>
    <cellStyle name="AggOrange 5 2 3" xfId="6215" xr:uid="{48C7C168-4FCD-44A6-9D64-F53B5A8EAD14}"/>
    <cellStyle name="AggOrange 5 2 3 2" xfId="17647" xr:uid="{C7B982CD-E474-4BFB-98FA-CAEE2D6254F5}"/>
    <cellStyle name="AggOrange 5 2 4" xfId="7461" xr:uid="{74882D4B-452E-4AD9-9839-58DFD9AB060C}"/>
    <cellStyle name="AggOrange 5 2 5" xfId="10161" xr:uid="{C29A33CD-7D9E-437A-A8FF-638C4C656541}"/>
    <cellStyle name="AggOrange 5 2 6" xfId="10369" xr:uid="{27B5DE91-50EE-4B36-AF70-644D2705C977}"/>
    <cellStyle name="AggOrange 5 2 7" xfId="13408" xr:uid="{560C6F6A-FC25-4935-A01A-B5545C2844F7}"/>
    <cellStyle name="AggOrange 5 2 8" xfId="17787" xr:uid="{A1B05BDF-D59E-4C08-A7A5-4EB672003EA5}"/>
    <cellStyle name="AggOrange 5 2 9" xfId="19047" xr:uid="{BF7B2E1A-4D92-48C9-89DB-EA287010311E}"/>
    <cellStyle name="AggOrange_B_border" xfId="201" xr:uid="{C55B07B7-8291-4CBC-A0EB-7579FDA18894}"/>
    <cellStyle name="AggOrange9" xfId="188" xr:uid="{E2E94069-1675-4D8B-9BB3-6605290FB09D}"/>
    <cellStyle name="AggOrange9 2" xfId="292" xr:uid="{3DAEBC06-3848-4E91-A02A-13947A2521C4}"/>
    <cellStyle name="AggOrange9 2 2" xfId="584" xr:uid="{A3AF2EBE-3EBF-4A3E-99A4-A5E8EC0EF5D6}"/>
    <cellStyle name="AggOrange9 2 2 2" xfId="820" xr:uid="{790FCA0A-301D-4DF3-B81F-C3B8F4BDC063}"/>
    <cellStyle name="AggOrange9 2 2 2 10" xfId="13735" xr:uid="{E8B2FF20-CC39-4408-80DA-860494C2DC9A}"/>
    <cellStyle name="AggOrange9 2 2 2 11" xfId="18074" xr:uid="{3C73A4A6-AAB6-4249-9197-2B77D069D4FA}"/>
    <cellStyle name="AggOrange9 2 2 2 2" xfId="1035" xr:uid="{8096089F-ABE4-4631-A3C0-969F1B53BC73}"/>
    <cellStyle name="AggOrange9 2 2 2 2 10" xfId="18288" xr:uid="{78900DDF-F10B-4BE9-B985-663CD096CC71}"/>
    <cellStyle name="AggOrange9 2 2 2 2 2" xfId="1299" xr:uid="{011C7E75-4206-43D1-9D65-AFE5832EE1D1}"/>
    <cellStyle name="AggOrange9 2 2 2 2 2 2" xfId="5480" xr:uid="{ED533955-8889-4FF1-9BCE-F0871F2A7DB1}"/>
    <cellStyle name="AggOrange9 2 2 2 2 2 2 2" xfId="16912" xr:uid="{5C62DF72-40F8-4E51-AB1F-6F6D276ED2DC}"/>
    <cellStyle name="AggOrange9 2 2 2 2 2 3" xfId="4669" xr:uid="{387B9C22-00AD-459A-BB7C-D765FA30BC6D}"/>
    <cellStyle name="AggOrange9 2 2 2 2 2 3 2" xfId="16101" xr:uid="{BD3D4196-94AE-4D68-BBBC-1ADD8816C60F}"/>
    <cellStyle name="AggOrange9 2 2 2 2 2 4" xfId="6874" xr:uid="{2FCBB105-8015-4969-A292-B5B981F66358}"/>
    <cellStyle name="AggOrange9 2 2 2 2 2 5" xfId="8881" xr:uid="{F81B5120-901A-417D-A031-06515BE4B143}"/>
    <cellStyle name="AggOrange9 2 2 2 2 2 6" xfId="9667" xr:uid="{0F4ACFDC-E04D-4172-812A-DF10C1DA2995}"/>
    <cellStyle name="AggOrange9 2 2 2 2 2 7" xfId="11351" xr:uid="{42E6E25E-4D2A-45BD-A3D1-4C8529547EBF}"/>
    <cellStyle name="AggOrange9 2 2 2 2 2 8" xfId="14004" xr:uid="{3FF4C263-CF5A-4800-8829-9355C7917CD0}"/>
    <cellStyle name="AggOrange9 2 2 2 2 2 9" xfId="18551" xr:uid="{EF425DCA-216A-4267-AA8A-C97D278100D0}"/>
    <cellStyle name="AggOrange9 2 2 2 2 3" xfId="4840" xr:uid="{9E7FD910-1485-4222-8366-43411483A570}"/>
    <cellStyle name="AggOrange9 2 2 2 2 3 2" xfId="16272" xr:uid="{585A01EA-6BF9-47E6-961C-7EE9287BF735}"/>
    <cellStyle name="AggOrange9 2 2 2 2 4" xfId="4574" xr:uid="{77FE1752-D8B2-4098-9A47-6B164CF937CF}"/>
    <cellStyle name="AggOrange9 2 2 2 2 4 2" xfId="16006" xr:uid="{9B17BF58-04A1-4409-853A-6BA252D49087}"/>
    <cellStyle name="AggOrange9 2 2 2 2 5" xfId="6667" xr:uid="{8A4D1D68-C491-4215-8BFE-FD652FF163B6}"/>
    <cellStyle name="AggOrange9 2 2 2 2 6" xfId="8628" xr:uid="{DA4E6A9D-DF3D-4A6B-ABE9-546963BEAC19}"/>
    <cellStyle name="AggOrange9 2 2 2 2 7" xfId="9861" xr:uid="{25622C72-7D9D-4C42-AFCC-9A5BE66CC4A0}"/>
    <cellStyle name="AggOrange9 2 2 2 2 8" xfId="11253" xr:uid="{D8BF2422-A4D2-4EA9-9CBB-19B56F9A2D62}"/>
    <cellStyle name="AggOrange9 2 2 2 2 9" xfId="14630" xr:uid="{E35371DE-C7B9-4F2A-AB45-A981443D3D7E}"/>
    <cellStyle name="AggOrange9 2 2 2 3" xfId="1424" xr:uid="{F79E0EFF-52FD-4F99-AE40-AF6035D79420}"/>
    <cellStyle name="AggOrange9 2 2 2 3 2" xfId="4756" xr:uid="{81CC117D-9429-49E7-9481-86E6CA63A4F1}"/>
    <cellStyle name="AggOrange9 2 2 2 3 2 2" xfId="16188" xr:uid="{50C2162F-74D9-4CC0-834F-999040F90655}"/>
    <cellStyle name="AggOrange9 2 2 2 3 3" xfId="4207" xr:uid="{DE80745E-0E5B-4BD3-8972-3535FC8748BC}"/>
    <cellStyle name="AggOrange9 2 2 2 3 3 2" xfId="15639" xr:uid="{8D91FE49-078A-49A0-99F1-0097EA9FEE72}"/>
    <cellStyle name="AggOrange9 2 2 2 3 4" xfId="6976" xr:uid="{C97D9678-F93F-4F23-A42B-05909D3B2515}"/>
    <cellStyle name="AggOrange9 2 2 2 3 5" xfId="9006" xr:uid="{76784C67-B0FB-46EB-BA62-C4382D4002F2}"/>
    <cellStyle name="AggOrange9 2 2 2 3 6" xfId="9197" xr:uid="{14ADD56E-4949-487A-AD2C-B964598882E2}"/>
    <cellStyle name="AggOrange9 2 2 2 3 7" xfId="12740" xr:uid="{F8821EE1-DB75-45F2-8F92-A4773DDBE49B}"/>
    <cellStyle name="AggOrange9 2 2 2 3 8" xfId="14367" xr:uid="{0D6FD0D0-06B1-4318-A9A9-1E71B0FE3406}"/>
    <cellStyle name="AggOrange9 2 2 2 3 9" xfId="18676" xr:uid="{1F8D209D-2FA1-44D1-B0E5-74F97FD308AA}"/>
    <cellStyle name="AggOrange9 2 2 2 4" xfId="4311" xr:uid="{3EF9A974-5AF7-486F-BA34-267C38B5CACE}"/>
    <cellStyle name="AggOrange9 2 2 2 4 2" xfId="15743" xr:uid="{2E8646F6-68A7-4436-B812-63DB53024675}"/>
    <cellStyle name="AggOrange9 2 2 2 5" xfId="4609" xr:uid="{BC7BC30C-EC66-46CF-8E11-F2035178F554}"/>
    <cellStyle name="AggOrange9 2 2 2 5 2" xfId="16041" xr:uid="{0E27C7F0-22D8-4FAF-8591-10806AB2982C}"/>
    <cellStyle name="AggOrange9 2 2 2 6" xfId="6516" xr:uid="{5881DA2E-7CA0-453E-B515-61A40D4ECB40}"/>
    <cellStyle name="AggOrange9 2 2 2 7" xfId="8480" xr:uid="{74573F37-1FD7-43C7-AAAE-691E596F1D14}"/>
    <cellStyle name="AggOrange9 2 2 2 8" xfId="9351" xr:uid="{35B7B07B-0085-42F2-B07E-B6E2600B15AE}"/>
    <cellStyle name="AggOrange9 2 2 2 9" xfId="11902" xr:uid="{B7752202-DFBE-42D7-9616-AACD4E9FFFAA}"/>
    <cellStyle name="AggOrange9 2 2 3" xfId="891" xr:uid="{0B63565C-521C-4E27-B4E9-DC4A494BD4D6}"/>
    <cellStyle name="AggOrange9 2 2 3 10" xfId="18144" xr:uid="{CD63A78F-7F64-4E5C-94F7-F24C2EC21703}"/>
    <cellStyle name="AggOrange9 2 2 3 2" xfId="1160" xr:uid="{C155F1C0-DEF2-46D9-8F48-1E63A2368754}"/>
    <cellStyle name="AggOrange9 2 2 3 2 2" xfId="4819" xr:uid="{9770B9FD-ECC5-4263-BFA2-387CE310819E}"/>
    <cellStyle name="AggOrange9 2 2 3 2 2 2" xfId="16251" xr:uid="{1237CA6F-4735-44EC-AC7E-740C1BD52C17}"/>
    <cellStyle name="AggOrange9 2 2 3 2 3" xfId="5086" xr:uid="{BE9DC2BB-24A0-4CFA-8E65-5E137BFDB20F}"/>
    <cellStyle name="AggOrange9 2 2 3 2 3 2" xfId="16518" xr:uid="{74AC174C-6925-469C-9DF7-E75E14969C82}"/>
    <cellStyle name="AggOrange9 2 2 3 2 4" xfId="6767" xr:uid="{1A290CDB-6A13-41CA-9C97-9C7CAA0E8F14}"/>
    <cellStyle name="AggOrange9 2 2 3 2 5" xfId="8742" xr:uid="{3580B67A-8B0C-4558-AC2B-B35C19E73137}"/>
    <cellStyle name="AggOrange9 2 2 3 2 6" xfId="9763" xr:uid="{6F71BA04-5CE9-4AF9-8E3F-0834319EC9EA}"/>
    <cellStyle name="AggOrange9 2 2 3 2 7" xfId="11294" xr:uid="{DE4C97E5-E041-4ED3-A844-B17064B77F59}"/>
    <cellStyle name="AggOrange9 2 2 3 2 8" xfId="14138" xr:uid="{36A6FA0D-8B08-45DE-9597-DE2741DABB07}"/>
    <cellStyle name="AggOrange9 2 2 3 2 9" xfId="18412" xr:uid="{4F501064-7F56-4DA6-8D7E-4280D0351D0A}"/>
    <cellStyle name="AggOrange9 2 2 3 3" xfId="3889" xr:uid="{7C605C4D-183C-4000-9B5A-23B32B0A876B}"/>
    <cellStyle name="AggOrange9 2 2 3 3 2" xfId="15321" xr:uid="{F5BF77DA-2DFF-4B00-BBEF-C9721E5D3028}"/>
    <cellStyle name="AggOrange9 2 2 3 4" xfId="4979" xr:uid="{C7F3A7C3-2B00-446C-854C-056477FA7547}"/>
    <cellStyle name="AggOrange9 2 2 3 4 2" xfId="16411" xr:uid="{BECBCA07-2FE5-4F23-9013-3485BB428183}"/>
    <cellStyle name="AggOrange9 2 2 3 5" xfId="6556" xr:uid="{9C38755C-10C6-41E7-A8BE-7FF7F91A77A8}"/>
    <cellStyle name="AggOrange9 2 2 3 6" xfId="8523" xr:uid="{2C3E56DC-8B35-433A-B799-D8BC7F295B43}"/>
    <cellStyle name="AggOrange9 2 2 3 7" xfId="9952" xr:uid="{3605A6B2-1676-483A-A038-F4D9FC65439F}"/>
    <cellStyle name="AggOrange9 2 2 3 8" xfId="11264" xr:uid="{FB29B473-0919-443D-ACCA-D1266871C39E}"/>
    <cellStyle name="AggOrange9 2 2 3 9" xfId="13714" xr:uid="{E1715B74-DE3B-4D6C-B4A2-5A4ED62094B5}"/>
    <cellStyle name="AggOrange9 2 3" xfId="442" xr:uid="{010998A4-9E4D-4906-BA5B-FC6891F184C5}"/>
    <cellStyle name="AggOrange9 2 3 10" xfId="10032" xr:uid="{9CD276EA-C384-4C1A-8445-40EF08AE125E}"/>
    <cellStyle name="AggOrange9 2 3 11" xfId="12294" xr:uid="{28656D13-DCBF-4AFA-83C5-921E102C3743}"/>
    <cellStyle name="AggOrange9 2 3 12" xfId="14754" xr:uid="{0DFB6DCF-780E-413F-9C84-C45FDFA879E8}"/>
    <cellStyle name="AggOrange9 2 3 13" xfId="17902" xr:uid="{A5B6ED14-9A59-45FD-A805-6890EF0C0AD3}"/>
    <cellStyle name="AggOrange9 2 3 2" xfId="781" xr:uid="{4CD52324-66F9-45BF-AD8B-EBA2C6F52ECD}"/>
    <cellStyle name="AggOrange9 2 3 2 10" xfId="13675" xr:uid="{51CDF101-73BE-48C2-9573-1D0006F010E7}"/>
    <cellStyle name="AggOrange9 2 3 2 11" xfId="18035" xr:uid="{3C759AFE-330C-420E-BF0B-54A1CF6ED572}"/>
    <cellStyle name="AggOrange9 2 3 2 2" xfId="996" xr:uid="{FCF86744-B6DE-47A3-A031-AEE81B2173A0}"/>
    <cellStyle name="AggOrange9 2 3 2 2 10" xfId="18249" xr:uid="{87C473EE-228E-403B-BD18-58D4B10BA7C2}"/>
    <cellStyle name="AggOrange9 2 3 2 2 2" xfId="1297" xr:uid="{6D4B81EC-E529-44E4-BBF3-D66D36AB2EB0}"/>
    <cellStyle name="AggOrange9 2 3 2 2 2 2" xfId="5482" xr:uid="{D792FCA1-C570-448E-BC4B-8556B19EBBD5}"/>
    <cellStyle name="AggOrange9 2 3 2 2 2 2 2" xfId="16914" xr:uid="{E8C6DD16-1A71-4C2D-A90A-4B9EAFD218DD}"/>
    <cellStyle name="AggOrange9 2 3 2 2 2 3" xfId="3979" xr:uid="{5AAB344B-6261-42E1-B81E-B4B0770FB8E7}"/>
    <cellStyle name="AggOrange9 2 3 2 2 2 3 2" xfId="15411" xr:uid="{ACCB2AFF-EF00-42A3-BA1A-C55DCC953F87}"/>
    <cellStyle name="AggOrange9 2 3 2 2 2 4" xfId="6872" xr:uid="{04D5854C-DFF0-4765-ADF6-7B3F832B1012}"/>
    <cellStyle name="AggOrange9 2 3 2 2 2 5" xfId="8879" xr:uid="{396385C0-943E-420C-830F-92331AFCF2CD}"/>
    <cellStyle name="AggOrange9 2 3 2 2 2 6" xfId="9669" xr:uid="{4AD06148-92E8-41FE-B033-8B6EAFFA0D28}"/>
    <cellStyle name="AggOrange9 2 3 2 2 2 7" xfId="12378" xr:uid="{8B4F7CBB-6191-4177-A961-0B04D034036E}"/>
    <cellStyle name="AggOrange9 2 3 2 2 2 8" xfId="14005" xr:uid="{612ECFF3-0500-422E-BD13-FA600ADA6899}"/>
    <cellStyle name="AggOrange9 2 3 2 2 2 9" xfId="18549" xr:uid="{37105313-1477-4851-A62A-BA3B0FA64A54}"/>
    <cellStyle name="AggOrange9 2 3 2 2 3" xfId="4075" xr:uid="{AF425276-4FF6-4C61-A641-7089C706F0D0}"/>
    <cellStyle name="AggOrange9 2 3 2 2 3 2" xfId="15507" xr:uid="{85D4FA00-C2A6-4255-B0DD-AC0628DACD8D}"/>
    <cellStyle name="AggOrange9 2 3 2 2 4" xfId="4005" xr:uid="{EE057A9E-00BF-455A-A041-01815526C6E2}"/>
    <cellStyle name="AggOrange9 2 3 2 2 4 2" xfId="15437" xr:uid="{23DD157D-F024-4A2C-962D-82C45E665F0D}"/>
    <cellStyle name="AggOrange9 2 3 2 2 5" xfId="6636" xr:uid="{B80D509C-2F85-4A1D-B6EA-56FC8BFE416E}"/>
    <cellStyle name="AggOrange9 2 3 2 2 6" xfId="8600" xr:uid="{E9581193-CFF3-49FF-A9EC-80C4C8413648}"/>
    <cellStyle name="AggOrange9 2 3 2 2 7" xfId="9892" xr:uid="{1664C332-D89A-4D78-8476-13AA2A198921}"/>
    <cellStyle name="AggOrange9 2 3 2 2 8" xfId="12428" xr:uid="{5E6772B1-3412-4FB7-BE7C-6F47A7142F73}"/>
    <cellStyle name="AggOrange9 2 3 2 2 9" xfId="14662" xr:uid="{3BC502C7-BD6A-4095-A90A-111B509EF596}"/>
    <cellStyle name="AggOrange9 2 3 2 3" xfId="1219" xr:uid="{2C29B5F3-8C23-43C2-B2E8-A9EAD5428FFE}"/>
    <cellStyle name="AggOrange9 2 3 2 3 2" xfId="5543" xr:uid="{14A7F328-9EE9-43FD-B341-52F312997F48}"/>
    <cellStyle name="AggOrange9 2 3 2 3 2 2" xfId="16975" xr:uid="{1B84349F-1750-4B34-AFB7-EF1E31B93314}"/>
    <cellStyle name="AggOrange9 2 3 2 3 3" xfId="4641" xr:uid="{14B96330-146D-4B02-8CC4-E80BE4222373}"/>
    <cellStyle name="AggOrange9 2 3 2 3 3 2" xfId="16073" xr:uid="{903BF329-995E-4BF2-A689-3B138970F474}"/>
    <cellStyle name="AggOrange9 2 3 2 3 4" xfId="6814" xr:uid="{EE966F4F-D362-4D11-BEB3-0D85757A2D01}"/>
    <cellStyle name="AggOrange9 2 3 2 3 5" xfId="8801" xr:uid="{BE72B06D-EE69-45D1-8007-E6B7DEA8D478}"/>
    <cellStyle name="AggOrange9 2 3 2 3 6" xfId="9723" xr:uid="{AF35E0E4-03DC-4A5A-BBCE-F948F6FCCA3D}"/>
    <cellStyle name="AggOrange9 2 3 2 3 7" xfId="11833" xr:uid="{06D964B0-A163-4DA7-8495-BF03A91B0840}"/>
    <cellStyle name="AggOrange9 2 3 2 3 8" xfId="14512" xr:uid="{A8889BB5-5EAA-4647-8283-57A5D7999B49}"/>
    <cellStyle name="AggOrange9 2 3 2 3 9" xfId="18471" xr:uid="{6C370D50-6843-432C-9093-03FA396E760B}"/>
    <cellStyle name="AggOrange9 2 3 2 4" xfId="4252" xr:uid="{F55D6217-4A04-4C0F-9D66-BCE6C4D61A74}"/>
    <cellStyle name="AggOrange9 2 3 2 4 2" xfId="15684" xr:uid="{477AF309-05AB-4070-85F5-203B9AD1ABD9}"/>
    <cellStyle name="AggOrange9 2 3 2 5" xfId="4904" xr:uid="{A3C6880E-5D0F-46C4-A9BD-95D5C0D8CE58}"/>
    <cellStyle name="AggOrange9 2 3 2 5 2" xfId="16336" xr:uid="{A91094F0-8788-4DDA-8483-8BBBD8A46B0F}"/>
    <cellStyle name="AggOrange9 2 3 2 6" xfId="6485" xr:uid="{25E55D71-836D-400B-A3EB-E0E01850E10B}"/>
    <cellStyle name="AggOrange9 2 3 2 7" xfId="8452" xr:uid="{EA850D7D-42C3-48AF-92E6-B39D58777686}"/>
    <cellStyle name="AggOrange9 2 3 2 8" xfId="8268" xr:uid="{9A75A697-52E6-4F12-8E11-17182FBF1C11}"/>
    <cellStyle name="AggOrange9 2 3 2 9" xfId="11355" xr:uid="{E286B9E3-0B1F-4769-BE99-41F2D1DAC09A}"/>
    <cellStyle name="AggOrange9 2 3 3" xfId="827" xr:uid="{ABD7F461-66BE-4D23-BFE5-3E6C0605D8D6}"/>
    <cellStyle name="AggOrange9 2 3 3 10" xfId="13674" xr:uid="{0C38A596-07E6-4460-983D-C56951312996}"/>
    <cellStyle name="AggOrange9 2 3 3 11" xfId="18081" xr:uid="{0E57BE7F-9C2E-40C3-884A-2940D2B13313}"/>
    <cellStyle name="AggOrange9 2 3 3 2" xfId="1042" xr:uid="{D2E14506-0A32-4407-AC8B-41F7DF620CA5}"/>
    <cellStyle name="AggOrange9 2 3 3 2 10" xfId="18295" xr:uid="{73ED11AD-956B-46AE-A12F-AF5111C65522}"/>
    <cellStyle name="AggOrange9 2 3 3 2 2" xfId="1368" xr:uid="{2406581B-DADC-49C0-B14F-A628071073BF}"/>
    <cellStyle name="AggOrange9 2 3 3 2 2 2" xfId="5425" xr:uid="{3BD24DB4-F43A-4266-A828-DE7B0DA8EF71}"/>
    <cellStyle name="AggOrange9 2 3 3 2 2 2 2" xfId="16857" xr:uid="{B3AF7691-955D-481F-A960-E3691955184D}"/>
    <cellStyle name="AggOrange9 2 3 3 2 2 3" xfId="5274" xr:uid="{184493E5-95F5-4EC1-BF09-BD1CD42FDED6}"/>
    <cellStyle name="AggOrange9 2 3 3 2 2 3 2" xfId="16706" xr:uid="{6E534440-BAD5-4D45-A067-A2E2D478D3A3}"/>
    <cellStyle name="AggOrange9 2 3 3 2 2 4" xfId="6929" xr:uid="{2B04C4FA-08FB-4AD2-8F30-C66F7B3E5E75}"/>
    <cellStyle name="AggOrange9 2 3 3 2 2 5" xfId="8950" xr:uid="{CDE6FA82-2216-4CB3-A56D-64F1F13E923A}"/>
    <cellStyle name="AggOrange9 2 3 3 2 2 6" xfId="9220" xr:uid="{9FA93998-E8DB-4C93-B6FF-557297FEDEBC}"/>
    <cellStyle name="AggOrange9 2 3 3 2 2 7" xfId="11682" xr:uid="{99492A44-E005-42D3-A2DB-813069891FA2}"/>
    <cellStyle name="AggOrange9 2 3 3 2 2 8" xfId="13990" xr:uid="{4F63F3C5-03F3-41A1-966E-E16455471A3F}"/>
    <cellStyle name="AggOrange9 2 3 3 2 2 9" xfId="18620" xr:uid="{3035CF04-73BC-450E-9437-2845C2E22D03}"/>
    <cellStyle name="AggOrange9 2 3 3 2 3" xfId="5633" xr:uid="{004994E9-5852-4CEE-A0E0-61DEB91A7AFD}"/>
    <cellStyle name="AggOrange9 2 3 3 2 3 2" xfId="17065" xr:uid="{540CD429-76B5-4BDA-B88B-2F1517663AAF}"/>
    <cellStyle name="AggOrange9 2 3 3 2 4" xfId="5020" xr:uid="{FC2F0DA7-16C7-4A69-A607-48ABF45E33E4}"/>
    <cellStyle name="AggOrange9 2 3 3 2 4 2" xfId="16452" xr:uid="{ADC5A01C-715F-44E6-93AD-1E9406B62604}"/>
    <cellStyle name="AggOrange9 2 3 3 2 5" xfId="6672" xr:uid="{7D80EE2C-2391-4B2D-82C3-3BCA6265A3A2}"/>
    <cellStyle name="AggOrange9 2 3 3 2 6" xfId="8632" xr:uid="{A3F10385-5E8E-48D9-B3C1-9DAEABB85CE4}"/>
    <cellStyle name="AggOrange9 2 3 3 2 7" xfId="9855" xr:uid="{648B3330-98E7-4B32-A376-CDABF2AD6D32}"/>
    <cellStyle name="AggOrange9 2 3 3 2 8" xfId="11406" xr:uid="{8750DBB9-4850-4618-A4C8-2B59BE67107F}"/>
    <cellStyle name="AggOrange9 2 3 3 2 9" xfId="14624" xr:uid="{49B1294D-288C-48FE-98F2-F3C940FAD903}"/>
    <cellStyle name="AggOrange9 2 3 3 3" xfId="1472" xr:uid="{F95A7373-C3E0-426B-A324-14752D456140}"/>
    <cellStyle name="AggOrange9 2 3 3 3 2" xfId="4742" xr:uid="{9FF9E099-338B-44CC-A161-AE5E54678D0B}"/>
    <cellStyle name="AggOrange9 2 3 3 3 2 2" xfId="16174" xr:uid="{FE5DC23B-BFB4-463F-8E65-E813D2AB7A6F}"/>
    <cellStyle name="AggOrange9 2 3 3 3 3" xfId="3859" xr:uid="{28C7BC2F-CF8A-40D0-A7B1-D145D02B7B4A}"/>
    <cellStyle name="AggOrange9 2 3 3 3 3 2" xfId="15291" xr:uid="{E51E7246-4F3E-416A-8CEE-B310392DBF6B}"/>
    <cellStyle name="AggOrange9 2 3 3 3 4" xfId="7013" xr:uid="{0F032A8C-FA76-4DC5-81DA-D5CD9297710D}"/>
    <cellStyle name="AggOrange9 2 3 3 3 5" xfId="9054" xr:uid="{EE213494-1950-4343-B0D1-2AEC4A92F6E1}"/>
    <cellStyle name="AggOrange9 2 3 3 3 6" xfId="8498" xr:uid="{AD006933-7CE5-4187-810D-8B86229CD39C}"/>
    <cellStyle name="AggOrange9 2 3 3 3 7" xfId="11257" xr:uid="{B1F34646-BD3D-48B7-A616-4B8E2730979B}"/>
    <cellStyle name="AggOrange9 2 3 3 3 8" xfId="13967" xr:uid="{C280A5F2-7D7E-4F9A-A1ED-B83EA3B80443}"/>
    <cellStyle name="AggOrange9 2 3 3 3 9" xfId="18724" xr:uid="{7AF70419-B705-4C23-9CED-60A6651CD09E}"/>
    <cellStyle name="AggOrange9 2 3 3 4" xfId="4402" xr:uid="{509F3A35-89F7-4567-A297-5C0DB41CD02B}"/>
    <cellStyle name="AggOrange9 2 3 3 4 2" xfId="15834" xr:uid="{D86CB6F3-CBE7-4DC9-9FD5-199531D12749}"/>
    <cellStyle name="AggOrange9 2 3 3 5" xfId="5767" xr:uid="{BA2591A4-2919-4952-9780-D470E50F2BE9}"/>
    <cellStyle name="AggOrange9 2 3 3 5 2" xfId="17199" xr:uid="{731AC482-909E-472A-AAE7-EF5B231C8E63}"/>
    <cellStyle name="AggOrange9 2 3 3 6" xfId="6522" xr:uid="{05677F23-19D7-45BC-8EDC-2311D18FEB32}"/>
    <cellStyle name="AggOrange9 2 3 3 7" xfId="8484" xr:uid="{B845A608-044A-4071-8D3A-B6CAD204328F}"/>
    <cellStyle name="AggOrange9 2 3 3 8" xfId="9974" xr:uid="{E5B2D614-EF12-42E2-AE99-8964EB0D0879}"/>
    <cellStyle name="AggOrange9 2 3 3 9" xfId="11267" xr:uid="{031EEC0F-05A1-47D0-9A52-2140567112F2}"/>
    <cellStyle name="AggOrange9 2 3 4" xfId="841" xr:uid="{17B36C49-1456-49BB-AD86-0014953A0659}"/>
    <cellStyle name="AggOrange9 2 3 4 10" xfId="13616" xr:uid="{CB69F586-BB35-4702-B290-9108152266A5}"/>
    <cellStyle name="AggOrange9 2 3 4 11" xfId="18095" xr:uid="{8826CAEC-64F0-46D4-BFD6-9147E0DA615E}"/>
    <cellStyle name="AggOrange9 2 3 4 2" xfId="1056" xr:uid="{7AE3B66B-AD31-45BD-A8F0-E74A50C8A825}"/>
    <cellStyle name="AggOrange9 2 3 4 2 10" xfId="18309" xr:uid="{5E8130CC-F93D-40B3-8186-DCC51031087D}"/>
    <cellStyle name="AggOrange9 2 3 4 2 2" xfId="1558" xr:uid="{3B1E79ED-9C19-4C5F-8EAA-046423036294}"/>
    <cellStyle name="AggOrange9 2 3 4 2 2 2" xfId="5288" xr:uid="{2BA734AB-C6C9-4CBC-A683-AB46250F3AC4}"/>
    <cellStyle name="AggOrange9 2 3 4 2 2 2 2" xfId="16720" xr:uid="{AE2A1146-7F44-458C-8D6E-A6E94B8BA2E4}"/>
    <cellStyle name="AggOrange9 2 3 4 2 2 3" xfId="4911" xr:uid="{0393EC3B-4ABA-4B8F-8CB4-25E3A21008DB}"/>
    <cellStyle name="AggOrange9 2 3 4 2 2 3 2" xfId="16343" xr:uid="{682ED779-8A33-4F84-A78D-9D6BF2D44AD0}"/>
    <cellStyle name="AggOrange9 2 3 4 2 2 4" xfId="7082" xr:uid="{D3AD58C2-6096-4E9E-92C8-1E4BCF349395}"/>
    <cellStyle name="AggOrange9 2 3 4 2 2 5" xfId="9140" xr:uid="{57450737-2CEA-40B2-9A8D-39B7FCA44D5F}"/>
    <cellStyle name="AggOrange9 2 3 4 2 2 6" xfId="8195" xr:uid="{6A174484-3A1B-4B1D-A485-1BA3166E2E7B}"/>
    <cellStyle name="AggOrange9 2 3 4 2 2 7" xfId="11651" xr:uid="{33D846EA-0D8D-4EBF-AB4B-E1CD0A95E31A}"/>
    <cellStyle name="AggOrange9 2 3 4 2 2 8" xfId="14297" xr:uid="{C1DA85E5-FF6C-4D1F-95C3-C3A3080BEFAF}"/>
    <cellStyle name="AggOrange9 2 3 4 2 2 9" xfId="18810" xr:uid="{FC6E05E9-8EAB-402A-9854-BC68F3D67E10}"/>
    <cellStyle name="AggOrange9 2 3 4 2 3" xfId="4059" xr:uid="{B148178F-FFE1-4972-B6B2-349576175BE1}"/>
    <cellStyle name="AggOrange9 2 3 4 2 3 2" xfId="15491" xr:uid="{DD2EC3C6-0CE9-490C-B739-ED1BF31E9B75}"/>
    <cellStyle name="AggOrange9 2 3 4 2 4" xfId="5030" xr:uid="{C98A1D33-E77C-4AA1-A435-93B27343883C}"/>
    <cellStyle name="AggOrange9 2 3 4 2 4 2" xfId="16462" xr:uid="{545F77E9-088E-4E23-9D6F-FD6C21BC1555}"/>
    <cellStyle name="AggOrange9 2 3 4 2 5" xfId="6682" xr:uid="{7DBEC7B7-FD38-4F06-BDE8-8E5B1FCBA4B3}"/>
    <cellStyle name="AggOrange9 2 3 4 2 6" xfId="8641" xr:uid="{F0761A3D-AB67-4AF7-984E-60F491EB96FB}"/>
    <cellStyle name="AggOrange9 2 3 4 2 7" xfId="9295" xr:uid="{2162216A-D2D8-4E03-8BFB-BBBC526687A4}"/>
    <cellStyle name="AggOrange9 2 3 4 2 8" xfId="12354" xr:uid="{0989A8EB-9E97-4D27-B8F4-8EBBD54DBE01}"/>
    <cellStyle name="AggOrange9 2 3 4 2 9" xfId="14061" xr:uid="{2416BD3C-2540-40DF-85DB-1AB596676B1C}"/>
    <cellStyle name="AggOrange9 2 3 4 3" xfId="1478" xr:uid="{45A5D734-731B-4532-96E2-FBF971DCAE66}"/>
    <cellStyle name="AggOrange9 2 3 4 3 2" xfId="5346" xr:uid="{0566D55F-8940-4E70-8D83-A2450055B5B4}"/>
    <cellStyle name="AggOrange9 2 3 4 3 2 2" xfId="16778" xr:uid="{946CF7EE-0C7F-4E32-BC29-EDFD25F40614}"/>
    <cellStyle name="AggOrange9 2 3 4 3 3" xfId="4470" xr:uid="{91C81729-C77A-4B30-A12F-76A7D045CEEA}"/>
    <cellStyle name="AggOrange9 2 3 4 3 3 2" xfId="15902" xr:uid="{200B959C-9D7C-47F0-96F2-76619BD1C176}"/>
    <cellStyle name="AggOrange9 2 3 4 3 4" xfId="7018" xr:uid="{F3F88133-C710-4E97-B322-E0860186BA30}"/>
    <cellStyle name="AggOrange9 2 3 4 3 5" xfId="9060" xr:uid="{0FEB89FB-1137-4699-AA9A-39DC75F577D8}"/>
    <cellStyle name="AggOrange9 2 3 4 3 6" xfId="9579" xr:uid="{99571BBF-BE24-4427-9EF1-93AEAC23A0B3}"/>
    <cellStyle name="AggOrange9 2 3 4 3 7" xfId="12391" xr:uid="{637D77EC-3421-4E23-A603-9A95176EDEC4}"/>
    <cellStyle name="AggOrange9 2 3 4 3 8" xfId="13962" xr:uid="{2D0DDB94-CDA6-48E5-A9BB-BA713E7B6B74}"/>
    <cellStyle name="AggOrange9 2 3 4 3 9" xfId="18730" xr:uid="{70221FEA-F743-4145-8B0D-4533989F6200}"/>
    <cellStyle name="AggOrange9 2 3 4 4" xfId="4878" xr:uid="{0B9182EB-5078-46E6-B40D-DE5A82BAEB4D}"/>
    <cellStyle name="AggOrange9 2 3 4 4 2" xfId="16310" xr:uid="{67CD6C32-9030-4BEF-926E-6828164BB807}"/>
    <cellStyle name="AggOrange9 2 3 4 5" xfId="5709" xr:uid="{A0891504-F66A-4F95-A53F-1B28B8B53D09}"/>
    <cellStyle name="AggOrange9 2 3 4 5 2" xfId="17141" xr:uid="{7ADE16B9-1C2A-43B3-8D41-097EB80A11E2}"/>
    <cellStyle name="AggOrange9 2 3 4 6" xfId="6532" xr:uid="{2DCF3914-9428-4A13-B8AA-4997AC6E4388}"/>
    <cellStyle name="AggOrange9 2 3 4 7" xfId="8493" xr:uid="{16026458-CDDC-449E-8AFC-AC3812C7F860}"/>
    <cellStyle name="AggOrange9 2 3 4 8" xfId="8335" xr:uid="{E74C2108-E2E2-4E08-B887-F354E7DF2CBC}"/>
    <cellStyle name="AggOrange9 2 3 4 9" xfId="11950" xr:uid="{11B0C6ED-1CCF-420F-899C-F500BCC221AB}"/>
    <cellStyle name="AggOrange9 2 3 5" xfId="1419" xr:uid="{6547BAA4-E187-45CC-87C7-496598253D3F}"/>
    <cellStyle name="AggOrange9 2 3 5 2" xfId="5388" xr:uid="{99B98248-357A-4267-AC77-D7844B4F8BB9}"/>
    <cellStyle name="AggOrange9 2 3 5 2 2" xfId="16820" xr:uid="{EACAB8AB-C2BC-4DEC-859E-5890D433A85D}"/>
    <cellStyle name="AggOrange9 2 3 5 3" xfId="4021" xr:uid="{9BC6C558-760B-4AE9-BF61-2861459E39B7}"/>
    <cellStyle name="AggOrange9 2 3 5 3 2" xfId="15453" xr:uid="{C6C97EB2-750C-46FC-A081-C3CCA3489233}"/>
    <cellStyle name="AggOrange9 2 3 5 4" xfId="6971" xr:uid="{CA49556D-DBD5-4FE8-B86B-7030F69C5919}"/>
    <cellStyle name="AggOrange9 2 3 5 5" xfId="9001" xr:uid="{A32D8CBF-5853-4960-A223-926359FB2784}"/>
    <cellStyle name="AggOrange9 2 3 5 6" xfId="9603" xr:uid="{B90B880D-EDC1-4FD8-ABC1-134FC318B199}"/>
    <cellStyle name="AggOrange9 2 3 5 7" xfId="12430" xr:uid="{9181935A-35F2-4DE9-B695-145CF50382DD}"/>
    <cellStyle name="AggOrange9 2 3 5 8" xfId="14371" xr:uid="{604986C9-D2FB-4025-89CF-88C23A035DFA}"/>
    <cellStyle name="AggOrange9 2 3 5 9" xfId="18671" xr:uid="{631E75F8-77FB-42E9-990F-4F8519F9A2B0}"/>
    <cellStyle name="AggOrange9 2 3 6" xfId="5800" xr:uid="{A06AE4C3-B60B-40AF-9703-FEFB1921F9EB}"/>
    <cellStyle name="AggOrange9 2 3 6 2" xfId="17232" xr:uid="{D70F37D5-3C41-4A2F-B116-FDE4BEE3C249}"/>
    <cellStyle name="AggOrange9 2 3 7" xfId="5970" xr:uid="{40F99C28-F4C4-4AE4-A690-916E8065920C}"/>
    <cellStyle name="AggOrange9 2 3 7 2" xfId="17402" xr:uid="{7B3B7006-EF64-44C3-8631-548AEA2CD7E3}"/>
    <cellStyle name="AggOrange9 2 3 8" xfId="6385" xr:uid="{D94D37DD-04C3-445A-9942-37D861231A7D}"/>
    <cellStyle name="AggOrange9 2 3 9" xfId="8214" xr:uid="{1823DFEE-4F80-48D1-8DC5-47D6E633018E}"/>
    <cellStyle name="AggOrange9 3" xfId="583" xr:uid="{91408D0A-EA54-4151-970B-41CD14EF2121}"/>
    <cellStyle name="AggOrange9 3 2" xfId="772" xr:uid="{AD6970D5-642B-4DB0-BFEF-50C99280A76F}"/>
    <cellStyle name="AggOrange9 3 2 10" xfId="14721" xr:uid="{29409D43-3A1C-422E-9270-963B7EEFD6B9}"/>
    <cellStyle name="AggOrange9 3 2 11" xfId="18026" xr:uid="{5D4EFB51-A384-42C9-AE0B-C4C44D91CCD9}"/>
    <cellStyle name="AggOrange9 3 2 2" xfId="987" xr:uid="{85B33805-5832-4BD1-A856-5E87A89AF55E}"/>
    <cellStyle name="AggOrange9 3 2 2 10" xfId="18240" xr:uid="{0B69B649-1D18-407E-BB10-AD058D915F58}"/>
    <cellStyle name="AggOrange9 3 2 2 2" xfId="1282" xr:uid="{7B3EE68A-A660-4A1E-A76E-C662E1C6FC09}"/>
    <cellStyle name="AggOrange9 3 2 2 2 2" xfId="5494" xr:uid="{9CA5ECC9-E8A8-4ED3-A05E-3C2B9C512898}"/>
    <cellStyle name="AggOrange9 3 2 2 2 2 2" xfId="16926" xr:uid="{DF11FBED-F459-4947-9DB2-2E7AABFB3CA5}"/>
    <cellStyle name="AggOrange9 3 2 2 2 3" xfId="4663" xr:uid="{8913A606-382E-4C76-8D28-8D36394187F3}"/>
    <cellStyle name="AggOrange9 3 2 2 2 3 2" xfId="16095" xr:uid="{464DAE43-D7E3-42E6-8260-4198C8F07DD4}"/>
    <cellStyle name="AggOrange9 3 2 2 2 4" xfId="6861" xr:uid="{F82C44FC-0D15-4E5F-B98E-00F8F51FC64A}"/>
    <cellStyle name="AggOrange9 3 2 2 2 5" xfId="8864" xr:uid="{13BD60C2-847B-4CBE-AAA2-1683482DD7BC}"/>
    <cellStyle name="AggOrange9 3 2 2 2 6" xfId="9244" xr:uid="{CAF506D3-1AB5-4036-B123-74FB9C690BBC}"/>
    <cellStyle name="AggOrange9 3 2 2 2 7" xfId="11816" xr:uid="{0A7F795E-4F25-463A-95EB-FB8877BE7703}"/>
    <cellStyle name="AggOrange9 3 2 2 2 8" xfId="14462" xr:uid="{46211A59-D474-4577-88EA-F1A819979BF7}"/>
    <cellStyle name="AggOrange9 3 2 2 2 9" xfId="18534" xr:uid="{4B4F86C0-9C6D-4D3A-B17E-265D8221CD46}"/>
    <cellStyle name="AggOrange9 3 2 2 3" xfId="3925" xr:uid="{C25EE59E-D576-4876-B65A-94AFE80FEB9D}"/>
    <cellStyle name="AggOrange9 3 2 2 3 2" xfId="15357" xr:uid="{D006E009-B187-4DE9-A341-758728B615E6}"/>
    <cellStyle name="AggOrange9 3 2 2 4" xfId="3898" xr:uid="{B76C5AA4-0011-4AC8-9DE7-488B0FDAF54C}"/>
    <cellStyle name="AggOrange9 3 2 2 4 2" xfId="15330" xr:uid="{F26A6130-B0D4-4C87-B1C3-C5545FF51B10}"/>
    <cellStyle name="AggOrange9 3 2 2 5" xfId="6627" xr:uid="{F872ADB6-27BE-4AE8-BD4B-5E4EF55A2767}"/>
    <cellStyle name="AggOrange9 3 2 2 6" xfId="8591" xr:uid="{FF7B09D6-E5EE-409E-94AC-880DA270F48C}"/>
    <cellStyle name="AggOrange9 3 2 2 7" xfId="8177" xr:uid="{8E6812E3-122B-4CF4-B857-32C5F6B706ED}"/>
    <cellStyle name="AggOrange9 3 2 2 8" xfId="12759" xr:uid="{5BB9C88E-8402-42B2-9B84-97635C13212E}"/>
    <cellStyle name="AggOrange9 3 2 2 9" xfId="14670" xr:uid="{C9802A8C-26A5-4948-950D-F92C257DB320}"/>
    <cellStyle name="AggOrange9 3 2 3" xfId="1449" xr:uid="{7BA0241F-E48B-43D3-8D2D-A9976E90D4E3}"/>
    <cellStyle name="AggOrange9 3 2 3 2" xfId="5368" xr:uid="{451BA5EE-B0BD-43F0-8733-47258FA1FFD1}"/>
    <cellStyle name="AggOrange9 3 2 3 2 2" xfId="16800" xr:uid="{66A033B5-D603-4C35-A87C-95EA8F09B38A}"/>
    <cellStyle name="AggOrange9 3 2 3 3" xfId="4293" xr:uid="{51616D2B-08E2-4E26-BF5F-319432FA436C}"/>
    <cellStyle name="AggOrange9 3 2 3 3 2" xfId="15725" xr:uid="{15CC37CA-FD87-42A8-940B-AE93B024AB7B}"/>
    <cellStyle name="AggOrange9 3 2 3 4" xfId="6993" xr:uid="{324B60F0-9CDE-4141-A04A-B5CD767200E9}"/>
    <cellStyle name="AggOrange9 3 2 3 5" xfId="9031" xr:uid="{03D87370-A69A-4413-9937-4D27B98BD731}"/>
    <cellStyle name="AggOrange9 3 2 3 6" xfId="8114" xr:uid="{64E3D93C-8F5D-4C3C-8B1A-0F5AC9AA9914}"/>
    <cellStyle name="AggOrange9 3 2 3 7" xfId="12941" xr:uid="{CBEA3D4F-215A-49D0-AA79-593504F60275}"/>
    <cellStyle name="AggOrange9 3 2 3 8" xfId="14344" xr:uid="{F7632CA8-5A00-4E45-9FBE-CF940BF7EC2D}"/>
    <cellStyle name="AggOrange9 3 2 3 9" xfId="18701" xr:uid="{0FAB66AC-FACA-4986-BE85-20C98BA58253}"/>
    <cellStyle name="AggOrange9 3 2 4" xfId="4421" xr:uid="{E205C985-F3B3-4205-9519-66C1D7072C01}"/>
    <cellStyle name="AggOrange9 3 2 4 2" xfId="15853" xr:uid="{2268FFB7-663A-42C0-A028-ECB15A054854}"/>
    <cellStyle name="AggOrange9 3 2 5" xfId="4916" xr:uid="{785D000C-A46E-4CCB-AF83-E30371B0A4C6}"/>
    <cellStyle name="AggOrange9 3 2 5 2" xfId="16348" xr:uid="{71CC79FB-3833-40A6-9F05-D9DFF5A7518E}"/>
    <cellStyle name="AggOrange9 3 2 6" xfId="6476" xr:uid="{CA6A5B37-F74F-4434-A70A-E665D5E8E16B}"/>
    <cellStyle name="AggOrange9 3 2 7" xfId="8443" xr:uid="{50B910B9-DC2A-498A-9681-8412A61257FC}"/>
    <cellStyle name="AggOrange9 3 2 8" xfId="8353" xr:uid="{E18E8CB2-85BC-4ED7-AFFB-5D397D14A34E}"/>
    <cellStyle name="AggOrange9 3 2 9" xfId="12670" xr:uid="{E579AEF9-E6EC-4E63-9B40-B33C9C8D3B0D}"/>
    <cellStyle name="AggOrange9 3 3" xfId="890" xr:uid="{5E852E9A-7E56-4B0F-A74E-B39DCD7A4041}"/>
    <cellStyle name="AggOrange9 3 3 10" xfId="18143" xr:uid="{3CEE6149-B4B9-4FC7-B4A4-A9659A3C085C}"/>
    <cellStyle name="AggOrange9 3 3 2" xfId="1431" xr:uid="{98291F2C-92EC-4A3F-98A6-00CACCD6E5FC}"/>
    <cellStyle name="AggOrange9 3 3 2 2" xfId="5381" xr:uid="{14C42B40-5791-49FC-993A-554385E5F530}"/>
    <cellStyle name="AggOrange9 3 3 2 2 2" xfId="16813" xr:uid="{06AEDE02-3A10-452F-9DA3-322DFC46DA9D}"/>
    <cellStyle name="AggOrange9 3 3 2 3" xfId="4372" xr:uid="{7E49C96B-C5EB-45DE-9D2C-E97250F0BE95}"/>
    <cellStyle name="AggOrange9 3 3 2 3 2" xfId="15804" xr:uid="{8500E891-37C2-4AEC-BA5B-ACE4C4C5A0C7}"/>
    <cellStyle name="AggOrange9 3 3 2 4" xfId="6980" xr:uid="{37B0E80B-4900-4B65-A7AF-244C5AE44882}"/>
    <cellStyle name="AggOrange9 3 3 2 5" xfId="9013" xr:uid="{EE43F9B7-CDEA-40B9-9654-AE5DD8DE63E7}"/>
    <cellStyle name="AggOrange9 3 3 2 6" xfId="8296" xr:uid="{BC70102E-9181-4113-A50B-949A3E31212A}"/>
    <cellStyle name="AggOrange9 3 3 2 7" xfId="12384" xr:uid="{3EF73C9C-3D3B-435D-A7CB-D4000DFCEB98}"/>
    <cellStyle name="AggOrange9 3 3 2 8" xfId="13742" xr:uid="{EC25765F-B7F5-4762-815A-0D79B3AC09B3}"/>
    <cellStyle name="AggOrange9 3 3 2 9" xfId="18683" xr:uid="{C0F83C3D-E24D-4C7F-930A-479CEB015A9A}"/>
    <cellStyle name="AggOrange9 3 3 3" xfId="4033" xr:uid="{395CACCE-0946-48FB-A991-4967C19092C9}"/>
    <cellStyle name="AggOrange9 3 3 3 2" xfId="15465" xr:uid="{506E4AB3-C22D-4BCE-9E8B-C6B63C16C901}"/>
    <cellStyle name="AggOrange9 3 3 4" xfId="4978" xr:uid="{50AE1398-CDCE-42DA-A16E-7ED467D910DD}"/>
    <cellStyle name="AggOrange9 3 3 4 2" xfId="16410" xr:uid="{6164A064-139C-4BC0-9C78-1ACC1475BD80}"/>
    <cellStyle name="AggOrange9 3 3 5" xfId="6555" xr:uid="{AE033567-EC5B-47FD-81B2-B91F96F54F83}"/>
    <cellStyle name="AggOrange9 3 3 6" xfId="8522" xr:uid="{87127022-3849-4BBE-AB8F-48E6C825CFA3}"/>
    <cellStyle name="AggOrange9 3 3 7" xfId="9953" xr:uid="{998972F4-660D-453B-BAFE-79CA9D00C58C}"/>
    <cellStyle name="AggOrange9 3 3 8" xfId="12493" xr:uid="{9FEB99A2-6315-4B48-9954-DFDCE07886CB}"/>
    <cellStyle name="AggOrange9 3 3 9" xfId="13711" xr:uid="{102C1767-1106-45FB-8FEF-A1026E7D70F9}"/>
    <cellStyle name="AggOrange9 4" xfId="441" xr:uid="{A5485D61-534C-494D-9207-A820D3A5D482}"/>
    <cellStyle name="AggOrange9 4 10" xfId="10033" xr:uid="{84611BB5-F48C-4E5B-81F0-9482AEC04EE1}"/>
    <cellStyle name="AggOrange9 4 11" xfId="12396" xr:uid="{CFDDC987-73CB-4310-A689-18BA47C6A9F9}"/>
    <cellStyle name="AggOrange9 4 12" xfId="14755" xr:uid="{165E9FAA-6D37-4E88-BDFE-6B790730EBA5}"/>
    <cellStyle name="AggOrange9 4 13" xfId="17901" xr:uid="{3ADCE906-A4A7-47E1-8B81-E3FE8D5B259C}"/>
    <cellStyle name="AggOrange9 4 2" xfId="780" xr:uid="{6198C38A-8492-4F18-82BA-5AE03F3DE2FE}"/>
    <cellStyle name="AggOrange9 4 2 10" xfId="14714" xr:uid="{09150A0F-C6E4-43C8-8FA8-2B05277B9047}"/>
    <cellStyle name="AggOrange9 4 2 11" xfId="18034" xr:uid="{F7926992-24DC-4F92-BC70-EA9C4FBB01FF}"/>
    <cellStyle name="AggOrange9 4 2 2" xfId="995" xr:uid="{F2D65E54-423C-418A-BE57-CFBC8815427E}"/>
    <cellStyle name="AggOrange9 4 2 2 10" xfId="18248" xr:uid="{84F9C8CD-55EE-458F-8F0A-7D220ECCC7F4}"/>
    <cellStyle name="AggOrange9 4 2 2 2" xfId="1342" xr:uid="{A61D8541-F0A2-4391-9972-679F31AAB1AF}"/>
    <cellStyle name="AggOrange9 4 2 2 2 2" xfId="4772" xr:uid="{177A1DA5-B240-46FF-926C-FC318A9B6A34}"/>
    <cellStyle name="AggOrange9 4 2 2 2 2 2" xfId="16204" xr:uid="{00C53B87-6900-47FB-AB68-447E0B21561C}"/>
    <cellStyle name="AggOrange9 4 2 2 2 3" xfId="4715" xr:uid="{73DEE87D-5511-4813-A06B-637B73165495}"/>
    <cellStyle name="AggOrange9 4 2 2 2 3 2" xfId="16147" xr:uid="{B75185F5-CC9F-430E-B99C-F780C35D5F0B}"/>
    <cellStyle name="AggOrange9 4 2 2 2 4" xfId="6907" xr:uid="{16DEC92D-E43C-4C09-B5C5-9048DAF48325}"/>
    <cellStyle name="AggOrange9 4 2 2 2 5" xfId="8924" xr:uid="{A01BCC94-C01C-4DC8-9361-A06B6C1FEC04}"/>
    <cellStyle name="AggOrange9 4 2 2 2 6" xfId="9631" xr:uid="{51284417-17A1-48B8-86DE-EBB919A2E83E}"/>
    <cellStyle name="AggOrange9 4 2 2 2 7" xfId="11852" xr:uid="{57C18194-9683-4CAE-9C83-83C2628D42BE}"/>
    <cellStyle name="AggOrange9 4 2 2 2 8" xfId="14424" xr:uid="{4F4A0079-D183-4E1E-B21F-A3C01F705557}"/>
    <cellStyle name="AggOrange9 4 2 2 2 9" xfId="18594" xr:uid="{88D291A7-5D4A-4FB8-BF85-0A3C8D3EAFC9}"/>
    <cellStyle name="AggOrange9 4 2 2 3" xfId="4072" xr:uid="{997B8FBC-8697-418D-A284-CE64ACDA4BAE}"/>
    <cellStyle name="AggOrange9 4 2 2 3 2" xfId="15504" xr:uid="{F557016B-5734-4414-A964-D9A1F53B6747}"/>
    <cellStyle name="AggOrange9 4 2 2 4" xfId="3901" xr:uid="{9A2D5193-F658-4B36-B380-C4C838CD7A24}"/>
    <cellStyle name="AggOrange9 4 2 2 4 2" xfId="15333" xr:uid="{EE55E7D3-43D7-4918-A898-73E3DF8F9903}"/>
    <cellStyle name="AggOrange9 4 2 2 5" xfId="6635" xr:uid="{8A856323-1DDF-4C81-A206-2B46835F257F}"/>
    <cellStyle name="AggOrange9 4 2 2 6" xfId="8599" xr:uid="{C851C934-CAC5-4D1D-9531-BE896FB32408}"/>
    <cellStyle name="AggOrange9 4 2 2 7" xfId="9893" xr:uid="{D5BDA439-57E0-4BDE-B502-1D5256BEEE4B}"/>
    <cellStyle name="AggOrange9 4 2 2 8" xfId="12279" xr:uid="{1F62CE3C-D239-4AD8-BD6F-8C936F99B14A}"/>
    <cellStyle name="AggOrange9 4 2 2 9" xfId="14663" xr:uid="{41AD874B-66EF-406C-AF82-E9DC492D9BA2}"/>
    <cellStyle name="AggOrange9 4 2 3" xfId="1214" xr:uid="{88C4FE9C-805D-41D0-9EC8-4935005E1182}"/>
    <cellStyle name="AggOrange9 4 2 3 2" xfId="5547" xr:uid="{4006E807-E2CC-40E5-86C8-9FB0476E7295}"/>
    <cellStyle name="AggOrange9 4 2 3 2 2" xfId="16979" xr:uid="{D679B81D-6BD9-409D-8B54-3489FEA099C2}"/>
    <cellStyle name="AggOrange9 4 2 3 3" xfId="3908" xr:uid="{DDC6C1C3-BB15-4C1E-9285-AB065E622522}"/>
    <cellStyle name="AggOrange9 4 2 3 3 2" xfId="15340" xr:uid="{813DDF7C-B674-4D12-9CB3-A7C608D19C81}"/>
    <cellStyle name="AggOrange9 4 2 3 4" xfId="6810" xr:uid="{D662606B-8D94-47C1-A6F6-2B9E67238B19}"/>
    <cellStyle name="AggOrange9 4 2 3 5" xfId="8796" xr:uid="{9EF9C6FB-6203-4666-9D44-FBB0BC57A87B}"/>
    <cellStyle name="AggOrange9 4 2 3 6" xfId="9726" xr:uid="{C07870F2-732A-421C-8AC9-29722636C5B0}"/>
    <cellStyle name="AggOrange9 4 2 3 7" xfId="12236" xr:uid="{23E4ACB2-2B79-432B-839F-0059804E83F7}"/>
    <cellStyle name="AggOrange9 4 2 3 8" xfId="14516" xr:uid="{1EF7B842-0C3F-495A-A440-8C2D4CE99B1B}"/>
    <cellStyle name="AggOrange9 4 2 3 9" xfId="18466" xr:uid="{D2553338-9491-4314-886D-981090540A73}"/>
    <cellStyle name="AggOrange9 4 2 4" xfId="4544" xr:uid="{C0C5E674-C56B-4720-87BC-DCF306619C5E}"/>
    <cellStyle name="AggOrange9 4 2 4 2" xfId="15976" xr:uid="{8BF87771-40C3-47EE-BC7B-49020192529D}"/>
    <cellStyle name="AggOrange9 4 2 5" xfId="4887" xr:uid="{CE07B21F-8A00-4123-9626-249014DB3F23}"/>
    <cellStyle name="AggOrange9 4 2 5 2" xfId="16319" xr:uid="{EB06E249-FBCB-48B0-86DD-93BFD31B37A1}"/>
    <cellStyle name="AggOrange9 4 2 6" xfId="6484" xr:uid="{D4E796F4-E25D-4485-A5F5-EF32097741AD}"/>
    <cellStyle name="AggOrange9 4 2 7" xfId="8451" xr:uid="{25CE4EA8-7D76-4AB2-B54D-CD01A9339454}"/>
    <cellStyle name="AggOrange9 4 2 8" xfId="8351" xr:uid="{A01C43CC-35B1-4DC1-A965-63B6F2DBD578}"/>
    <cellStyle name="AggOrange9 4 2 9" xfId="12549" xr:uid="{6B203BB4-2D7E-4035-80E8-93E5B0D27F43}"/>
    <cellStyle name="AggOrange9 4 3" xfId="725" xr:uid="{A32AF83D-F1C4-40F3-8865-7FA616253628}"/>
    <cellStyle name="AggOrange9 4 3 10" xfId="13677" xr:uid="{F4862970-41E2-4A9C-85EE-DB582629DB09}"/>
    <cellStyle name="AggOrange9 4 3 11" xfId="17979" xr:uid="{2BA98FCE-BE0F-4B87-B2F2-F772BE4FE31C}"/>
    <cellStyle name="AggOrange9 4 3 2" xfId="940" xr:uid="{C96BF887-15E1-471C-8DD6-13A2834476AF}"/>
    <cellStyle name="AggOrange9 4 3 2 10" xfId="18193" xr:uid="{18F93E79-1CEB-440B-879C-668C420C8C97}"/>
    <cellStyle name="AggOrange9 4 3 2 2" xfId="1329" xr:uid="{7C8487FA-1C41-46A8-A3EC-1EE5B6BFBEBA}"/>
    <cellStyle name="AggOrange9 4 3 2 2 2" xfId="5457" xr:uid="{DA859E8B-899C-4470-967B-00A0C3FA2B8F}"/>
    <cellStyle name="AggOrange9 4 3 2 2 2 2" xfId="16889" xr:uid="{7DF480B9-B2FB-46E8-9301-586E0E4B77B3}"/>
    <cellStyle name="AggOrange9 4 3 2 2 3" xfId="3727" xr:uid="{9E08E460-8C92-40BE-9BAA-84992C614A27}"/>
    <cellStyle name="AggOrange9 4 3 2 2 3 2" xfId="15159" xr:uid="{44650365-782B-42BD-ADA0-BB98103BCAED}"/>
    <cellStyle name="AggOrange9 4 3 2 2 4" xfId="6898" xr:uid="{F5908183-767C-4FED-9D39-69733C6EAD89}"/>
    <cellStyle name="AggOrange9 4 3 2 2 5" xfId="8911" xr:uid="{346083D5-9D9E-45B0-B3BB-12D3CE46F9C7}"/>
    <cellStyle name="AggOrange9 4 3 2 2 6" xfId="9641" xr:uid="{81A3A4B9-296B-4587-8DA1-5A06D124223C}"/>
    <cellStyle name="AggOrange9 4 3 2 2 7" xfId="11935" xr:uid="{043139B8-1727-41EB-B1DC-5C664DE058CC}"/>
    <cellStyle name="AggOrange9 4 3 2 2 8" xfId="13999" xr:uid="{1DD1831B-8819-4B9B-9497-D24709742CEC}"/>
    <cellStyle name="AggOrange9 4 3 2 2 9" xfId="18581" xr:uid="{60F2ED40-53DA-457D-BC6B-7397FA785545}"/>
    <cellStyle name="AggOrange9 4 3 2 3" xfId="4094" xr:uid="{BAB8A8F9-0E4B-406B-BAAF-DEBDF8CDE76E}"/>
    <cellStyle name="AggOrange9 4 3 2 3 2" xfId="15526" xr:uid="{641EF0CF-6341-401E-A4B0-9D1A7DF9DED2}"/>
    <cellStyle name="AggOrange9 4 3 2 4" xfId="4906" xr:uid="{C1307A21-5556-4B64-95C2-E58CF30A261E}"/>
    <cellStyle name="AggOrange9 4 3 2 4 2" xfId="16338" xr:uid="{70DE6150-075E-4A4F-9809-D21A4E554104}"/>
    <cellStyle name="AggOrange9 4 3 2 5" xfId="6593" xr:uid="{13C45B1B-0150-4560-954B-F65160A4AFCC}"/>
    <cellStyle name="AggOrange9 4 3 2 6" xfId="8559" xr:uid="{CBF0D63D-4F07-4C41-B0AA-9C3443A7E707}"/>
    <cellStyle name="AggOrange9 4 3 2 7" xfId="9333" xr:uid="{0CFC7FCF-8AB0-4CAB-916B-EDA6279C7D76}"/>
    <cellStyle name="AggOrange9 4 3 2 8" xfId="11924" xr:uid="{F965F96A-32DF-41DA-BD3B-6C8D1775057D}"/>
    <cellStyle name="AggOrange9 4 3 2 9" xfId="14680" xr:uid="{E3D66DE6-C673-4571-8590-E0976FC6B2A0}"/>
    <cellStyle name="AggOrange9 4 3 3" xfId="1486" xr:uid="{5F82F175-00D9-40F5-9C42-D0FE574011F2}"/>
    <cellStyle name="AggOrange9 4 3 3 2" xfId="5341" xr:uid="{ED1096FC-F038-4479-A087-7D4533E03AD2}"/>
    <cellStyle name="AggOrange9 4 3 3 2 2" xfId="16773" xr:uid="{9FC5E967-EE22-4507-BAD1-3557F40B6308}"/>
    <cellStyle name="AggOrange9 4 3 3 3" xfId="5816" xr:uid="{B5308568-25B1-4833-A445-8BF87F9A6942}"/>
    <cellStyle name="AggOrange9 4 3 3 3 2" xfId="17248" xr:uid="{0EA22D1A-2885-4832-850B-C77C7FCF8306}"/>
    <cellStyle name="AggOrange9 4 3 3 4" xfId="7023" xr:uid="{8039D8F2-AB66-4160-B06A-5F42BF130D43}"/>
    <cellStyle name="AggOrange9 4 3 3 5" xfId="9068" xr:uid="{648FAB1F-A547-4B6F-AB53-0AB511865B10}"/>
    <cellStyle name="AggOrange9 4 3 3 6" xfId="9571" xr:uid="{537916CB-8ED7-49D5-BE28-A003C12CE238}"/>
    <cellStyle name="AggOrange9 4 3 3 7" xfId="12499" xr:uid="{36806D82-7B97-48E1-8A3B-42F1CAB71B22}"/>
    <cellStyle name="AggOrange9 4 3 3 8" xfId="13956" xr:uid="{0EE2E7EC-716B-473F-87D2-1BA6D3386C70}"/>
    <cellStyle name="AggOrange9 4 3 3 9" xfId="18738" xr:uid="{8C6EF46D-A772-4105-B312-676C7DA41A39}"/>
    <cellStyle name="AggOrange9 4 3 4" xfId="5696" xr:uid="{AEA5A51D-B6DE-4D82-9C2E-D6797ADDC8B7}"/>
    <cellStyle name="AggOrange9 4 3 4 2" xfId="17128" xr:uid="{4E9A1E9C-CDF2-4B28-8BE4-22C63E54EC3A}"/>
    <cellStyle name="AggOrange9 4 3 5" xfId="4549" xr:uid="{46B451AD-5E8C-4F7A-851E-1B76FC6A4804}"/>
    <cellStyle name="AggOrange9 4 3 5 2" xfId="15981" xr:uid="{FC9E1187-59D7-450B-9A71-5C8F10522CA5}"/>
    <cellStyle name="AggOrange9 4 3 6" xfId="6440" xr:uid="{0F7CCAEF-13BB-4353-826F-77ECDBB6C4AC}"/>
    <cellStyle name="AggOrange9 4 3 7" xfId="8410" xr:uid="{C756433A-033D-4D60-9E01-0854F34ED5E2}"/>
    <cellStyle name="AggOrange9 4 3 8" xfId="8276" xr:uid="{B9D88409-30E4-4CB4-923C-6326441C286D}"/>
    <cellStyle name="AggOrange9 4 3 9" xfId="11333" xr:uid="{AF60F863-148E-4A02-8F7A-CE0E50EE827F}"/>
    <cellStyle name="AggOrange9 4 4" xfId="771" xr:uid="{B9B46F2B-228B-4030-97AB-99D0CF754D08}"/>
    <cellStyle name="AggOrange9 4 4 10" xfId="14108" xr:uid="{C47067D7-08C5-4C61-BD38-1F9E26DC60A7}"/>
    <cellStyle name="AggOrange9 4 4 11" xfId="18025" xr:uid="{6708DA27-9405-45B0-A0BC-538F27644957}"/>
    <cellStyle name="AggOrange9 4 4 2" xfId="986" xr:uid="{33C8C8F9-B6AF-43D5-9434-F3A90791C293}"/>
    <cellStyle name="AggOrange9 4 4 2 10" xfId="18239" xr:uid="{B26D3B04-D23E-4505-9A4D-A17D10ADA40D}"/>
    <cellStyle name="AggOrange9 4 4 2 2" xfId="1106" xr:uid="{6A4F7218-45CA-4EE2-8F2F-BEFFFE46FDA3}"/>
    <cellStyle name="AggOrange9 4 4 2 2 2" xfId="5609" xr:uid="{3FBCC25E-0D1D-46D6-9976-2585259C1B38}"/>
    <cellStyle name="AggOrange9 4 4 2 2 2 2" xfId="17041" xr:uid="{EB98D65F-4417-43CC-A18A-C26BDBE2764A}"/>
    <cellStyle name="AggOrange9 4 4 2 2 3" xfId="5058" xr:uid="{6238BF1D-77E9-494B-904A-6184E5FD63F5}"/>
    <cellStyle name="AggOrange9 4 4 2 2 3 2" xfId="16490" xr:uid="{99B6E3F6-EBB1-43AC-93CF-09D9CE7852E4}"/>
    <cellStyle name="AggOrange9 4 4 2 2 4" xfId="6721" xr:uid="{EC9AE6E3-5F1A-45AF-8925-CE2342CF0E7A}"/>
    <cellStyle name="AggOrange9 4 4 2 2 5" xfId="8688" xr:uid="{4B018786-0536-4E5F-B826-39CCA214183F}"/>
    <cellStyle name="AggOrange9 4 4 2 2 6" xfId="9807" xr:uid="{45903BAC-467C-49E6-A2FB-63152AF90008}"/>
    <cellStyle name="AggOrange9 4 4 2 2 7" xfId="12448" xr:uid="{FADE72D2-2EE3-4559-B6BE-EF723AE6097E}"/>
    <cellStyle name="AggOrange9 4 4 2 2 8" xfId="14600" xr:uid="{8FDFEB1E-5D92-4D58-8DC0-F7A1B6BE4F18}"/>
    <cellStyle name="AggOrange9 4 4 2 2 9" xfId="18358" xr:uid="{1DBDB9B7-6B23-4084-97C5-4BA1A36AE61F}"/>
    <cellStyle name="AggOrange9 4 4 2 3" xfId="3940" xr:uid="{057197C4-3C8D-47FD-9E81-CEBCE9C37D72}"/>
    <cellStyle name="AggOrange9 4 4 2 3 2" xfId="15372" xr:uid="{02CB37D5-51AF-478D-A8BF-ED07F0060712}"/>
    <cellStyle name="AggOrange9 4 4 2 4" xfId="4001" xr:uid="{4984A644-0B62-41EF-B9AF-34C658C978DB}"/>
    <cellStyle name="AggOrange9 4 4 2 4 2" xfId="15433" xr:uid="{212C0992-06DE-4C0B-9FAE-7BCEECF1DC82}"/>
    <cellStyle name="AggOrange9 4 4 2 5" xfId="6626" xr:uid="{9D43E7D7-5570-4044-8007-C60B2020E78F}"/>
    <cellStyle name="AggOrange9 4 4 2 6" xfId="8590" xr:uid="{2A5DBB96-24C2-4763-824B-3069DCF49AD0}"/>
    <cellStyle name="AggOrange9 4 4 2 7" xfId="8178" xr:uid="{2DB598B0-242D-40EC-870A-B62C21611888}"/>
    <cellStyle name="AggOrange9 4 4 2 8" xfId="11254" xr:uid="{B85A087F-64AF-48B1-B494-73469E08A017}"/>
    <cellStyle name="AggOrange9 4 4 2 9" xfId="14671" xr:uid="{E8CE6D3C-3BAA-4A95-B35D-1B5E36C49903}"/>
    <cellStyle name="AggOrange9 4 4 3" xfId="326" xr:uid="{48E06142-93AB-460C-9F06-8F550642C920}"/>
    <cellStyle name="AggOrange9 4 4 3 2" xfId="4162" xr:uid="{4CE428F7-5C72-46E9-8EFC-7528E4732EA8}"/>
    <cellStyle name="AggOrange9 4 4 3 2 2" xfId="15594" xr:uid="{242F3FEF-09F2-42AE-95EB-CA8D2F80C9A7}"/>
    <cellStyle name="AggOrange9 4 4 3 3" xfId="5985" xr:uid="{133B02F6-E108-4D45-A71B-29A85ED763BB}"/>
    <cellStyle name="AggOrange9 4 4 3 3 2" xfId="17417" xr:uid="{13086E67-0C92-4D82-A59B-B7815B6D9696}"/>
    <cellStyle name="AggOrange9 4 4 3 4" xfId="6369" xr:uid="{72DCE525-3718-44CD-998B-18EC96CC4C9A}"/>
    <cellStyle name="AggOrange9 4 4 3 5" xfId="8172" xr:uid="{F5CEED4B-B7D1-4FBC-9873-F3F85D4C1084}"/>
    <cellStyle name="AggOrange9 4 4 3 6" xfId="10057" xr:uid="{FF4A5AFB-9175-482C-99FF-52E7A577BA81}"/>
    <cellStyle name="AggOrange9 4 4 3 7" xfId="12894" xr:uid="{2167F895-3876-4830-99F0-FD89A865CE62}"/>
    <cellStyle name="AggOrange9 4 4 3 8" xfId="14773" xr:uid="{5B00BF66-8CE8-4ACF-B8A3-4F5CBAB4614D}"/>
    <cellStyle name="AggOrange9 4 4 3 9" xfId="17885" xr:uid="{7C67C2E3-DAED-4971-9EB9-713210E51459}"/>
    <cellStyle name="AggOrange9 4 4 4" xfId="4123" xr:uid="{2AC57377-52AE-4993-9459-3415350E8E73}"/>
    <cellStyle name="AggOrange9 4 4 4 2" xfId="15555" xr:uid="{3DEFF9BE-DDFD-4ADE-8A59-10A90C9CC927}"/>
    <cellStyle name="AggOrange9 4 4 5" xfId="4440" xr:uid="{901EF7BA-2786-4A83-BA87-14988868C3B9}"/>
    <cellStyle name="AggOrange9 4 4 5 2" xfId="15872" xr:uid="{A2BA618A-69FD-4CC3-9093-ED241E8E9849}"/>
    <cellStyle name="AggOrange9 4 4 6" xfId="6475" xr:uid="{19D52360-F065-4873-96DA-8FCB66B16299}"/>
    <cellStyle name="AggOrange9 4 4 7" xfId="8442" xr:uid="{BD0EBF72-8B78-4165-9F9A-2F1401D53B6F}"/>
    <cellStyle name="AggOrange9 4 4 8" xfId="8266" xr:uid="{E0210BA5-FCEB-4BA7-AB68-A9DDC95CB0B0}"/>
    <cellStyle name="AggOrange9 4 4 9" xfId="12079" xr:uid="{7C6D419C-855C-4039-A57C-B6BE65F60A78}"/>
    <cellStyle name="AggOrange9 4 5" xfId="1509" xr:uid="{DA0997A8-DE2E-4122-93D2-37CEA46996BC}"/>
    <cellStyle name="AggOrange9 4 5 2" xfId="4727" xr:uid="{4D28813A-6940-412E-983E-0FF619308B7E}"/>
    <cellStyle name="AggOrange9 4 5 2 2" xfId="16159" xr:uid="{508F623F-8EAC-4154-9C51-A660DB2E1C3F}"/>
    <cellStyle name="AggOrange9 4 5 3" xfId="4264" xr:uid="{62F2A325-4074-483D-80EC-69A270DDF955}"/>
    <cellStyle name="AggOrange9 4 5 3 2" xfId="15696" xr:uid="{A46D8EFD-8726-4BB0-93BD-3F7B9ECB62F1}"/>
    <cellStyle name="AggOrange9 4 5 4" xfId="7040" xr:uid="{51FB7697-BE58-492F-85B1-4734A4311607}"/>
    <cellStyle name="AggOrange9 4 5 5" xfId="9091" xr:uid="{0D763A93-8C37-4977-B9F7-3F8290BDB36C}"/>
    <cellStyle name="AggOrange9 4 5 6" xfId="8103" xr:uid="{C1779751-16C3-46FA-9D2C-8E4C15B88F12}"/>
    <cellStyle name="AggOrange9 4 5 7" xfId="12186" xr:uid="{B76C33BC-14C9-4462-803E-6E9CD4F9D8FC}"/>
    <cellStyle name="AggOrange9 4 5 8" xfId="13941" xr:uid="{49A97C91-84E8-4A32-9098-6E3311F696FC}"/>
    <cellStyle name="AggOrange9 4 5 9" xfId="18761" xr:uid="{69C0CBDD-FBDD-40FC-B8C1-2BC0A51D129F}"/>
    <cellStyle name="AggOrange9 4 6" xfId="5801" xr:uid="{C5E52CB8-647C-4D6E-BC33-0DBC730E1D54}"/>
    <cellStyle name="AggOrange9 4 6 2" xfId="17233" xr:uid="{1133CFA9-FAF8-41D2-A4E4-4677AF10BEAB}"/>
    <cellStyle name="AggOrange9 4 7" xfId="5971" xr:uid="{DD27E80B-A3D2-4CB5-B97E-F1CA6FE5B6B6}"/>
    <cellStyle name="AggOrange9 4 7 2" xfId="17403" xr:uid="{888208BB-FA6F-4576-925C-3AC647DB062B}"/>
    <cellStyle name="AggOrange9 4 8" xfId="6384" xr:uid="{E87CB236-A1D9-4873-8AF6-188F01125240}"/>
    <cellStyle name="AggOrange9 4 9" xfId="8213" xr:uid="{4B5F3E6A-9B3D-4275-839B-24D27C3B23E1}"/>
    <cellStyle name="AggOrange9 5" xfId="244" xr:uid="{9A15EEF9-BE21-490C-9C45-84238078DEDE}"/>
    <cellStyle name="AggOrange9 5 2" xfId="3414" xr:uid="{4F2E7F61-1E88-4C2D-B5C5-1B201C949767}"/>
    <cellStyle name="AggOrange9 5 2 2" xfId="6070" xr:uid="{79D6711E-2548-425F-A2FB-C801EC40B506}"/>
    <cellStyle name="AggOrange9 5 2 2 2" xfId="17502" xr:uid="{8995A362-9854-484C-9062-174345EC0A93}"/>
    <cellStyle name="AggOrange9 5 2 3" xfId="6214" xr:uid="{404F1556-94FB-43F6-A358-F659BF49588D}"/>
    <cellStyle name="AggOrange9 5 2 3 2" xfId="17646" xr:uid="{1D033A34-7F96-48EF-A66E-7D057E3D735B}"/>
    <cellStyle name="AggOrange9 5 2 4" xfId="7460" xr:uid="{785CEFE4-6657-4A33-A9F0-B474A2621D6D}"/>
    <cellStyle name="AggOrange9 5 2 5" xfId="10160" xr:uid="{F7ABF7E5-8146-48C8-B15C-7EA1D1C17C82}"/>
    <cellStyle name="AggOrange9 5 2 6" xfId="10368" xr:uid="{F6F4B4A4-FCFD-49A3-AD40-078B0D9110A9}"/>
    <cellStyle name="AggOrange9 5 2 7" xfId="13407" xr:uid="{EB66191C-93CC-4B70-B9FB-8379CEFBB3E7}"/>
    <cellStyle name="AggOrange9 5 2 8" xfId="17786" xr:uid="{D4AA89CD-C517-443B-B7E3-4052E4678E34}"/>
    <cellStyle name="AggOrange9 5 2 9" xfId="19046" xr:uid="{ADC5357B-0DBD-4B73-A9D1-6F1723977D75}"/>
    <cellStyle name="AggOrangeLB_2x" xfId="200" xr:uid="{778DA98D-FE0F-4F93-AE5F-A5688618FB75}"/>
    <cellStyle name="AggOrangeLBorder" xfId="202" xr:uid="{65525454-1397-4DFD-B034-52193507DD1A}"/>
    <cellStyle name="AggOrangeLBorder 2" xfId="293" xr:uid="{05CFAE1E-9924-4BCD-A71F-D5218AE6F890}"/>
    <cellStyle name="AggOrangeLBorder 2 2" xfId="586" xr:uid="{FF455F29-35A2-4FDA-9D92-65709B441E58}"/>
    <cellStyle name="AggOrangeLBorder 2 2 2" xfId="8304" xr:uid="{72E02D1A-D653-40B3-A457-9D6C2A0F93BA}"/>
    <cellStyle name="AggOrangeLBorder 2 2 3" xfId="17929" xr:uid="{689C7ACC-F6C0-4A9E-B587-20943107A314}"/>
    <cellStyle name="AggOrangeLBorder 2 3" xfId="444" xr:uid="{16F4F47D-0C73-4870-907C-9ABFAF1D4ABB}"/>
    <cellStyle name="AggOrangeLBorder 2 3 10" xfId="8216" xr:uid="{95E7F0A5-9A4F-49D0-B868-08E42762337E}"/>
    <cellStyle name="AggOrangeLBorder 2 3 11" xfId="10030" xr:uid="{3A3499F2-D64A-4A9A-9A47-67E75C83D1E2}"/>
    <cellStyle name="AggOrangeLBorder 2 3 12" xfId="12393" xr:uid="{0890D65F-7CD4-4195-AB64-C3BA63407C13}"/>
    <cellStyle name="AggOrangeLBorder 2 3 13" xfId="14753" xr:uid="{255790C5-2BFC-4ECE-9B6F-C23F2A213637}"/>
    <cellStyle name="AggOrangeLBorder 2 3 14" xfId="17904" xr:uid="{6DFFC2E7-D60F-4899-8F81-007592B27085}"/>
    <cellStyle name="AggOrangeLBorder 2 3 2" xfId="783" xr:uid="{D869929F-439E-4018-BCE9-C51FD3C00432}"/>
    <cellStyle name="AggOrangeLBorder 2 3 2 10" xfId="14712" xr:uid="{D65F36E2-BEB0-4831-B58C-4F80A012753F}"/>
    <cellStyle name="AggOrangeLBorder 2 3 2 11" xfId="18037" xr:uid="{61E769E2-64DB-4E72-9464-CBDAF0BC7B45}"/>
    <cellStyle name="AggOrangeLBorder 2 3 2 2" xfId="998" xr:uid="{FE6B8325-34CD-478C-B25D-2B5E27FB35BC}"/>
    <cellStyle name="AggOrangeLBorder 2 3 2 2 10" xfId="18251" xr:uid="{A038C3E1-B7E9-4C30-8FFA-B5172DC77109}"/>
    <cellStyle name="AggOrangeLBorder 2 3 2 2 2" xfId="1176" xr:uid="{3EB964F2-A57D-45EC-AED5-3B71C5364D21}"/>
    <cellStyle name="AggOrangeLBorder 2 3 2 2 2 2" xfId="4808" xr:uid="{60A34566-693C-4715-A9B6-41E7E1551996}"/>
    <cellStyle name="AggOrangeLBorder 2 3 2 2 2 2 2" xfId="16240" xr:uid="{20D0A174-825D-4CF2-A8C2-718EBECDA35D}"/>
    <cellStyle name="AggOrangeLBorder 2 3 2 2 2 3" xfId="3793" xr:uid="{6EE6CC55-1434-41FF-AC54-6767F46F8059}"/>
    <cellStyle name="AggOrangeLBorder 2 3 2 2 2 3 2" xfId="15225" xr:uid="{A010BA37-24CE-4CB6-A002-165E0542D7EF}"/>
    <cellStyle name="AggOrangeLBorder 2 3 2 2 2 4" xfId="6779" xr:uid="{BE672085-F16D-46FE-A3B8-129FE1612B9E}"/>
    <cellStyle name="AggOrangeLBorder 2 3 2 2 2 5" xfId="8758" xr:uid="{585C87AD-1CD7-4E17-8797-5136B0B3E893}"/>
    <cellStyle name="AggOrangeLBorder 2 3 2 2 2 6" xfId="9752" xr:uid="{1B4DB262-ED0C-470E-B4BB-1B312893509E}"/>
    <cellStyle name="AggOrangeLBorder 2 3 2 2 2 7" xfId="11475" xr:uid="{7B9B7019-FAD3-4CA0-8068-D637157D779E}"/>
    <cellStyle name="AggOrangeLBorder 2 3 2 2 2 8" xfId="14025" xr:uid="{3BACD693-EAE3-458E-BF6F-CFE43647A417}"/>
    <cellStyle name="AggOrangeLBorder 2 3 2 2 2 9" xfId="18428" xr:uid="{DC1115BF-9C83-4570-97FE-B2C9BDFAA853}"/>
    <cellStyle name="AggOrangeLBorder 2 3 2 2 3" xfId="4073" xr:uid="{7C961C5F-E7CE-4DFB-AFAB-67EACF22AAA2}"/>
    <cellStyle name="AggOrangeLBorder 2 3 2 2 3 2" xfId="15505" xr:uid="{9E8E0B1C-95BA-4296-BAE8-42F2529EE0D7}"/>
    <cellStyle name="AggOrangeLBorder 2 3 2 2 4" xfId="4006" xr:uid="{ACA5FF0D-E693-4E99-A484-FB99E323DFBF}"/>
    <cellStyle name="AggOrangeLBorder 2 3 2 2 4 2" xfId="15438" xr:uid="{36AABE21-F79C-42F8-9DF8-66F6B4E5C381}"/>
    <cellStyle name="AggOrangeLBorder 2 3 2 2 5" xfId="6638" xr:uid="{9E7807EC-F0C5-4113-BE4D-C2F060B42E09}"/>
    <cellStyle name="AggOrangeLBorder 2 3 2 2 6" xfId="8602" xr:uid="{1289B35C-CD67-42CB-BB15-8FDBF8C70CBE}"/>
    <cellStyle name="AggOrangeLBorder 2 3 2 2 7" xfId="9305" xr:uid="{A963C6C5-E6BB-4E26-86CA-B096AA6D67C7}"/>
    <cellStyle name="AggOrangeLBorder 2 3 2 2 8" xfId="11354" xr:uid="{3AECC4FE-A835-4EDF-9163-57B18A55F63E}"/>
    <cellStyle name="AggOrangeLBorder 2 3 2 2 9" xfId="14661" xr:uid="{7AAF5AEC-5911-49AB-A3CA-DC41CA8745A2}"/>
    <cellStyle name="AggOrangeLBorder 2 3 2 3" xfId="1508" xr:uid="{379A08D8-2839-4AF9-AED7-A66BB413A0AB}"/>
    <cellStyle name="AggOrangeLBorder 2 3 2 3 2" xfId="4728" xr:uid="{AFBBB3BC-8CAF-4979-989B-2446CA875E5A}"/>
    <cellStyle name="AggOrangeLBorder 2 3 2 3 2 2" xfId="16160" xr:uid="{038FC09D-5F2E-4AE1-8BF1-D45563A4F52B}"/>
    <cellStyle name="AggOrangeLBorder 2 3 2 3 3" xfId="4482" xr:uid="{71D81D7B-5A36-4C67-9D01-F81A6775ED2E}"/>
    <cellStyle name="AggOrangeLBorder 2 3 2 3 3 2" xfId="15914" xr:uid="{55809D1F-81F2-444E-A49F-442ED5CF09E9}"/>
    <cellStyle name="AggOrangeLBorder 2 3 2 3 4" xfId="7039" xr:uid="{B0C7FCC9-118A-4F24-A1D0-0BA38A65C981}"/>
    <cellStyle name="AggOrangeLBorder 2 3 2 3 5" xfId="9090" xr:uid="{D74F54C9-2E28-4E83-B4C9-55808DADE35E}"/>
    <cellStyle name="AggOrangeLBorder 2 3 2 3 6" xfId="9184" xr:uid="{5E3B2275-E609-48A7-9C52-466B02AD4EF5}"/>
    <cellStyle name="AggOrangeLBorder 2 3 2 3 7" xfId="12000" xr:uid="{08B23E9A-D71A-40BD-9527-BF8799C353FC}"/>
    <cellStyle name="AggOrangeLBorder 2 3 2 3 8" xfId="14321" xr:uid="{447D2CB0-B853-459A-A9A2-A514BAF39C9B}"/>
    <cellStyle name="AggOrangeLBorder 2 3 2 3 9" xfId="18760" xr:uid="{5C73A5FB-BD6B-499A-A4CC-0C4A6DE2B937}"/>
    <cellStyle name="AggOrangeLBorder 2 3 2 4" xfId="4036" xr:uid="{E4A5BF53-A2FB-437B-B021-86D3CE6F270C}"/>
    <cellStyle name="AggOrangeLBorder 2 3 2 4 2" xfId="15468" xr:uid="{428A7DC8-54A9-4564-95A2-ACD2E8F34CB2}"/>
    <cellStyle name="AggOrangeLBorder 2 3 2 5" xfId="4939" xr:uid="{4AC80AEB-D99C-41A0-9089-368E4D9B9729}"/>
    <cellStyle name="AggOrangeLBorder 2 3 2 5 2" xfId="16371" xr:uid="{5DF73B51-D540-47C9-80AC-1E2C0AED6703}"/>
    <cellStyle name="AggOrangeLBorder 2 3 2 6" xfId="6487" xr:uid="{6DA9D1FE-BA3F-4ECC-AB1B-3FAA2E37E0D8}"/>
    <cellStyle name="AggOrangeLBorder 2 3 2 7" xfId="8454" xr:uid="{43D212C2-48B6-44A4-880A-26FCE2ADC61A}"/>
    <cellStyle name="AggOrangeLBorder 2 3 2 8" xfId="8239" xr:uid="{ECF3B02B-36E4-4D69-BDB2-2FC91D53BEAF}"/>
    <cellStyle name="AggOrangeLBorder 2 3 2 9" xfId="12725" xr:uid="{3BED9685-B515-4CF9-85C8-51F78B8F02BB}"/>
    <cellStyle name="AggOrangeLBorder 2 3 3" xfId="723" xr:uid="{42E90674-3E59-42EE-901C-FBE85DA14655}"/>
    <cellStyle name="AggOrangeLBorder 2 3 3 10" xfId="13760" xr:uid="{4D4BD9F8-EEE8-4678-902E-9C75FE9FB21B}"/>
    <cellStyle name="AggOrangeLBorder 2 3 3 11" xfId="17977" xr:uid="{D72B583B-CC62-44F2-B414-36ADBB477F72}"/>
    <cellStyle name="AggOrangeLBorder 2 3 3 2" xfId="938" xr:uid="{6AA49AC9-E3BE-4C40-888F-C669EFEDA93B}"/>
    <cellStyle name="AggOrangeLBorder 2 3 3 2 10" xfId="18191" xr:uid="{E2779363-0CD6-469F-B8D1-82BDAFB48970}"/>
    <cellStyle name="AggOrangeLBorder 2 3 3 2 2" xfId="1181" xr:uid="{B4749261-9A33-463E-A40C-7FC74E2EA82B}"/>
    <cellStyle name="AggOrangeLBorder 2 3 3 2 2 2" xfId="4805" xr:uid="{77F3EC75-1E1B-4A99-876D-7CFAAC324F0A}"/>
    <cellStyle name="AggOrangeLBorder 2 3 3 2 2 2 2" xfId="16237" xr:uid="{14B33DB8-FE9F-4B51-BD49-03594D6DC04A}"/>
    <cellStyle name="AggOrangeLBorder 2 3 3 2 2 3" xfId="5238" xr:uid="{93A40D83-E736-488B-A57F-C52E2A292901}"/>
    <cellStyle name="AggOrangeLBorder 2 3 3 2 2 3 2" xfId="16670" xr:uid="{E7200DE1-49AB-4F66-A925-7D89F234ED24}"/>
    <cellStyle name="AggOrangeLBorder 2 3 3 2 2 4" xfId="6783" xr:uid="{1FC1F1DB-9D3E-4F40-905B-6B739DF62648}"/>
    <cellStyle name="AggOrangeLBorder 2 3 3 2 2 5" xfId="8763" xr:uid="{EBB2A8CE-1707-44A6-A8E9-9C58590EF13D}"/>
    <cellStyle name="AggOrangeLBorder 2 3 3 2 2 6" xfId="9749" xr:uid="{F28AEBC2-D66E-410D-B238-974868AD4998}"/>
    <cellStyle name="AggOrangeLBorder 2 3 3 2 2 7" xfId="11666" xr:uid="{B76A6D81-1487-4328-A4B2-6E9DCFCBD627}"/>
    <cellStyle name="AggOrangeLBorder 2 3 3 2 2 8" xfId="14542" xr:uid="{8C567904-013F-4951-81A0-FDD691E1E2B4}"/>
    <cellStyle name="AggOrangeLBorder 2 3 3 2 2 9" xfId="18433" xr:uid="{1AE96579-7C5E-4559-95ED-541FE1964FEA}"/>
    <cellStyle name="AggOrangeLBorder 2 3 3 2 3" xfId="3942" xr:uid="{462488E3-9BE3-4EA2-9F4E-4AE8DE32B2FF}"/>
    <cellStyle name="AggOrangeLBorder 2 3 3 2 3 2" xfId="15374" xr:uid="{9D2AC80C-6F2C-4BE4-9674-3907EBA892F1}"/>
    <cellStyle name="AggOrangeLBorder 2 3 3 2 4" xfId="4122" xr:uid="{2F17C5D2-DA5E-4527-81ED-820F8E054218}"/>
    <cellStyle name="AggOrangeLBorder 2 3 3 2 4 2" xfId="15554" xr:uid="{06E58958-E6F6-4D33-81B4-FD88C08614B2}"/>
    <cellStyle name="AggOrangeLBorder 2 3 3 2 5" xfId="6591" xr:uid="{C5C5D836-C5A7-434F-B97A-0367DB17730A}"/>
    <cellStyle name="AggOrangeLBorder 2 3 3 2 6" xfId="8557" xr:uid="{9892FAC3-8FFF-4573-BFB7-B5F27ADCF8C2}"/>
    <cellStyle name="AggOrangeLBorder 2 3 3 2 7" xfId="9915" xr:uid="{646960D5-FD1D-4CDC-8399-A5FB190B16DA}"/>
    <cellStyle name="AggOrangeLBorder 2 3 3 2 8" xfId="11768" xr:uid="{5679DC0D-3611-4245-B198-CAD9655FD3AE}"/>
    <cellStyle name="AggOrangeLBorder 2 3 3 2 9" xfId="14079" xr:uid="{596DAB7F-A251-4E0D-8E45-C5FAA73EEA89}"/>
    <cellStyle name="AggOrangeLBorder 2 3 3 3" xfId="1499" xr:uid="{D4DF838B-EB6A-41BC-9DCF-641F585C46BF}"/>
    <cellStyle name="AggOrangeLBorder 2 3 3 3 2" xfId="4732" xr:uid="{CF67FCB9-4E80-423E-A0C3-E5A3529B8565}"/>
    <cellStyle name="AggOrangeLBorder 2 3 3 3 2 2" xfId="16164" xr:uid="{A5F59775-A5E5-439C-A218-B325E66FF5D3}"/>
    <cellStyle name="AggOrangeLBorder 2 3 3 3 3" xfId="4368" xr:uid="{0F30B9E2-9FDF-492E-AEAB-88BFD6025196}"/>
    <cellStyle name="AggOrangeLBorder 2 3 3 3 3 2" xfId="15800" xr:uid="{AA911799-3EE0-4618-81CB-3C6A1B1DE0FF}"/>
    <cellStyle name="AggOrangeLBorder 2 3 3 3 4" xfId="7031" xr:uid="{E7FBD2CA-8308-4145-A9A3-2052340AE22A}"/>
    <cellStyle name="AggOrangeLBorder 2 3 3 3 5" xfId="9081" xr:uid="{AF7CBAF7-8F6D-42D8-85ED-7898617EF085}"/>
    <cellStyle name="AggOrangeLBorder 2 3 3 3 6" xfId="9191" xr:uid="{E1CE9241-4FAE-49C7-BDDC-D589DA670D45}"/>
    <cellStyle name="AggOrangeLBorder 2 3 3 3 7" xfId="11198" xr:uid="{D87C401F-ADB1-419E-A0D2-D82C64F00D49}"/>
    <cellStyle name="AggOrangeLBorder 2 3 3 3 8" xfId="13946" xr:uid="{5689C7DB-7CE5-48A7-95FB-C24FFF3828B9}"/>
    <cellStyle name="AggOrangeLBorder 2 3 3 3 9" xfId="18751" xr:uid="{A5B8F0C3-3591-4541-AB55-822759AE2FD4}"/>
    <cellStyle name="AggOrangeLBorder 2 3 3 4" xfId="3890" xr:uid="{F0AE3DC2-0FD7-4D50-B70C-67897148A601}"/>
    <cellStyle name="AggOrangeLBorder 2 3 3 4 2" xfId="15322" xr:uid="{AEF2A1A7-5379-4D3F-A669-CA687758B0CD}"/>
    <cellStyle name="AggOrangeLBorder 2 3 3 5" xfId="4938" xr:uid="{F513395E-D992-404D-A6EA-5AB23D0343FA}"/>
    <cellStyle name="AggOrangeLBorder 2 3 3 5 2" xfId="16370" xr:uid="{2366425B-1637-4217-BEF9-2860C8D55D77}"/>
    <cellStyle name="AggOrangeLBorder 2 3 3 6" xfId="6438" xr:uid="{4F58E263-47B1-441A-A4BB-83DF621EBA93}"/>
    <cellStyle name="AggOrangeLBorder 2 3 3 7" xfId="8408" xr:uid="{6B4B360C-98E5-4BCD-AB91-6296AB0593CC}"/>
    <cellStyle name="AggOrangeLBorder 2 3 3 8" xfId="8369" xr:uid="{83BB0ED6-F665-490C-8E70-041413E7BD69}"/>
    <cellStyle name="AggOrangeLBorder 2 3 3 9" xfId="11694" xr:uid="{C68B6809-9E42-4944-8A93-8B092463E94F}"/>
    <cellStyle name="AggOrangeLBorder 2 3 4" xfId="749" xr:uid="{E6CD8672-16C1-408D-B0E7-3E9B13953369}"/>
    <cellStyle name="AggOrangeLBorder 2 3 4 10" xfId="14733" xr:uid="{7CB6B619-B919-413C-8428-5ECFB03D07DE}"/>
    <cellStyle name="AggOrangeLBorder 2 3 4 11" xfId="18003" xr:uid="{568AD0AC-CF1A-476D-A544-76DE059D4F6E}"/>
    <cellStyle name="AggOrangeLBorder 2 3 4 2" xfId="964" xr:uid="{F6B6D634-F787-4986-8616-C0E77E995395}"/>
    <cellStyle name="AggOrangeLBorder 2 3 4 2 10" xfId="18217" xr:uid="{5F5BBDE2-118D-4BEF-BDA9-5E6ECB852C28}"/>
    <cellStyle name="AggOrangeLBorder 2 3 4 2 2" xfId="1296" xr:uid="{A6E508F5-DC95-48CE-9E70-029B1188FE26}"/>
    <cellStyle name="AggOrangeLBorder 2 3 4 2 2 2" xfId="3747" xr:uid="{DE080E2B-C986-47B6-ABB0-B14F406B491A}"/>
    <cellStyle name="AggOrangeLBorder 2 3 4 2 2 2 2" xfId="15179" xr:uid="{70B48FAF-E4C1-4442-B104-1B55E80E356A}"/>
    <cellStyle name="AggOrangeLBorder 2 3 4 2 2 3" xfId="3876" xr:uid="{D3F87782-88E9-4260-A15C-AAEDBD3DC204}"/>
    <cellStyle name="AggOrangeLBorder 2 3 4 2 2 3 2" xfId="15308" xr:uid="{40A98EB5-D2C2-45D8-8862-0262CFAA15A6}"/>
    <cellStyle name="AggOrangeLBorder 2 3 4 2 2 4" xfId="6871" xr:uid="{439D3C22-0BB3-45ED-9C88-BB872CA186C1}"/>
    <cellStyle name="AggOrangeLBorder 2 3 4 2 2 5" xfId="8878" xr:uid="{9A59D838-FF2E-4D17-83B8-9F33698DEB08}"/>
    <cellStyle name="AggOrangeLBorder 2 3 4 2 2 6" xfId="9670" xr:uid="{83B967C0-A4BA-4547-96F4-803F575097C3}"/>
    <cellStyle name="AggOrangeLBorder 2 3 4 2 2 7" xfId="11304" xr:uid="{5EB91D5A-006D-4316-8745-8486A52E8802}"/>
    <cellStyle name="AggOrangeLBorder 2 3 4 2 2 8" xfId="14454" xr:uid="{B46ED447-7D41-4C53-B2E4-001D8EE56447}"/>
    <cellStyle name="AggOrangeLBorder 2 3 4 2 2 9" xfId="18548" xr:uid="{AA964454-69D5-4E7A-9308-89CA3779734A}"/>
    <cellStyle name="AggOrangeLBorder 2 3 4 2 3" xfId="5643" xr:uid="{6D10809A-9BDD-48F3-9064-633DEBCC7DFC}"/>
    <cellStyle name="AggOrangeLBorder 2 3 4 2 3 2" xfId="17075" xr:uid="{596348E1-40E6-4A2B-BB91-12AFBFA78879}"/>
    <cellStyle name="AggOrangeLBorder 2 3 4 2 4" xfId="4518" xr:uid="{1F1EC367-7CF3-474F-BDBD-956EFFA59EFD}"/>
    <cellStyle name="AggOrangeLBorder 2 3 4 2 4 2" xfId="15950" xr:uid="{390B7D41-EB07-47F5-AB36-30BA13960FC4}"/>
    <cellStyle name="AggOrangeLBorder 2 3 4 2 5" xfId="6610" xr:uid="{64E223FE-2570-4E51-B7D5-A36A4832E5DD}"/>
    <cellStyle name="AggOrangeLBorder 2 3 4 2 6" xfId="8573" xr:uid="{35003556-BE18-4175-A758-543018B1C142}"/>
    <cellStyle name="AggOrangeLBorder 2 3 4 2 7" xfId="8310" xr:uid="{21B71EB8-34D2-4D1F-8E2F-50EFE32023BD}"/>
    <cellStyle name="AggOrangeLBorder 2 3 4 2 8" xfId="12036" xr:uid="{8AB253DD-3BCC-409B-8F47-09853F186B47}"/>
    <cellStyle name="AggOrangeLBorder 2 3 4 2 9" xfId="13637" xr:uid="{FD06CB30-A5C7-4AE2-889F-22B40BFB2A7E}"/>
    <cellStyle name="AggOrangeLBorder 2 3 4 3" xfId="1429" xr:uid="{D9200FCA-37B7-4268-BFBA-CA96C18DB31D}"/>
    <cellStyle name="AggOrangeLBorder 2 3 4 3 2" xfId="5383" xr:uid="{8D3E59AD-7FD9-4102-8E74-6F49AB51A499}"/>
    <cellStyle name="AggOrangeLBorder 2 3 4 3 2 2" xfId="16815" xr:uid="{59140986-20F2-49D2-8434-738EC51F526C}"/>
    <cellStyle name="AggOrangeLBorder 2 3 4 3 3" xfId="4910" xr:uid="{B9B36F6F-3D04-4F4F-B6AA-BD503292F514}"/>
    <cellStyle name="AggOrangeLBorder 2 3 4 3 3 2" xfId="16342" xr:uid="{911C9E59-7743-43E1-8378-74881299C431}"/>
    <cellStyle name="AggOrangeLBorder 2 3 4 3 4" xfId="6978" xr:uid="{02329AC3-A782-432A-B479-86B97113B7A8}"/>
    <cellStyle name="AggOrangeLBorder 2 3 4 3 5" xfId="9011" xr:uid="{2F1D7057-23F6-41A5-B514-CFAC2C298236}"/>
    <cellStyle name="AggOrangeLBorder 2 3 4 3 6" xfId="9596" xr:uid="{846D7811-37EB-482B-BFFD-F71CC5B13C9A}"/>
    <cellStyle name="AggOrangeLBorder 2 3 4 3 7" xfId="11370" xr:uid="{B388B200-AA93-4F4D-843B-7B3F82E180CA}"/>
    <cellStyle name="AggOrangeLBorder 2 3 4 3 8" xfId="14362" xr:uid="{E1747D2B-9636-4990-B926-6BD199A470C7}"/>
    <cellStyle name="AggOrangeLBorder 2 3 4 3 9" xfId="18681" xr:uid="{341FF2BB-C5A1-4F8F-B69B-E76B152084E5}"/>
    <cellStyle name="AggOrangeLBorder 2 3 4 4" xfId="5690" xr:uid="{4668DA22-140E-43C8-89E2-22E3AB404CC2}"/>
    <cellStyle name="AggOrangeLBorder 2 3 4 4 2" xfId="17122" xr:uid="{FA2BD208-51F6-42F0-A002-337FC05AB345}"/>
    <cellStyle name="AggOrangeLBorder 2 3 4 5" xfId="4269" xr:uid="{E4310E38-25CF-4801-A963-7CD40CD3F3DE}"/>
    <cellStyle name="AggOrangeLBorder 2 3 4 5 2" xfId="15701" xr:uid="{7AD634C6-F2FB-4D99-9A0E-CA9241D21512}"/>
    <cellStyle name="AggOrangeLBorder 2 3 4 6" xfId="6458" xr:uid="{E237F247-1A6A-4338-9CB3-B2A4D60FD581}"/>
    <cellStyle name="AggOrangeLBorder 2 3 4 7" xfId="8425" xr:uid="{80D19198-574F-4D79-94F3-F8D1CF63FA90}"/>
    <cellStyle name="AggOrangeLBorder 2 3 4 8" xfId="8365" xr:uid="{13E9EBCD-547C-4CC8-B62D-9E1812F941D8}"/>
    <cellStyle name="AggOrangeLBorder 2 3 4 9" xfId="12485" xr:uid="{0C30DDE8-2ACE-45CF-9EF6-C1A22DB2E15D}"/>
    <cellStyle name="AggOrangeLBorder 2 3 5" xfId="869" xr:uid="{216E02DE-B741-4542-A159-887F662ED565}"/>
    <cellStyle name="AggOrangeLBorder 2 3 5 2" xfId="8512" xr:uid="{093C3A24-3702-4F8D-AD83-D6FCA0B07107}"/>
    <cellStyle name="AggOrangeLBorder 2 3 5 3" xfId="18122" xr:uid="{66C0E01C-0130-45EB-A8FB-4D44AE5A00D5}"/>
    <cellStyle name="AggOrangeLBorder 2 3 6" xfId="1185" xr:uid="{D19E7FEF-5141-41B6-BC4A-E4A91E055357}"/>
    <cellStyle name="AggOrangeLBorder 2 3 6 2" xfId="5561" xr:uid="{E14B9D43-35D0-43D6-B2C2-8C88311C51EB}"/>
    <cellStyle name="AggOrangeLBorder 2 3 6 2 2" xfId="16993" xr:uid="{03295BFC-E916-431F-BCF5-439DEC145708}"/>
    <cellStyle name="AggOrangeLBorder 2 3 6 3" xfId="3818" xr:uid="{436688BB-1334-4285-8DE1-2973A5265AA8}"/>
    <cellStyle name="AggOrangeLBorder 2 3 6 3 2" xfId="15250" xr:uid="{BEA55C30-E10D-451D-8270-95BAB0C94CA0}"/>
    <cellStyle name="AggOrangeLBorder 2 3 6 4" xfId="6787" xr:uid="{1B49AB7A-0CC7-4545-86D2-88E0B48DDC52}"/>
    <cellStyle name="AggOrangeLBorder 2 3 6 5" xfId="8767" xr:uid="{1CDB35B5-B0AA-42BF-AEF0-D0C6433447D2}"/>
    <cellStyle name="AggOrangeLBorder 2 3 6 6" xfId="9745" xr:uid="{6003885F-447F-4FA1-87FC-AC7B9B9418D6}"/>
    <cellStyle name="AggOrangeLBorder 2 3 6 7" xfId="11430" xr:uid="{2F554309-F14C-4A4B-8AC3-50FD8FFB88B7}"/>
    <cellStyle name="AggOrangeLBorder 2 3 6 8" xfId="14538" xr:uid="{CF661483-EE1A-449F-8E85-53F7503B56F5}"/>
    <cellStyle name="AggOrangeLBorder 2 3 6 9" xfId="18437" xr:uid="{DC2C5F95-3C6D-4E77-A210-D067FC575168}"/>
    <cellStyle name="AggOrangeLBorder 2 3 7" xfId="5798" xr:uid="{2D6CEDAF-AA30-4E02-96D7-EB87F203BCA2}"/>
    <cellStyle name="AggOrangeLBorder 2 3 7 2" xfId="17230" xr:uid="{AE844BA1-3019-4117-A3F8-A071B5F9FE17}"/>
    <cellStyle name="AggOrangeLBorder 2 3 8" xfId="5968" xr:uid="{91CF4003-E6C5-4FCC-9452-7B85D202B790}"/>
    <cellStyle name="AggOrangeLBorder 2 3 8 2" xfId="17400" xr:uid="{FA932FCA-CD56-44C0-A0F7-8739D8D2C2C7}"/>
    <cellStyle name="AggOrangeLBorder 2 3 9" xfId="6387" xr:uid="{EB35FDD9-4B39-448F-8589-E1328B491CB2}"/>
    <cellStyle name="AggOrangeLBorder 2 4" xfId="17877" xr:uid="{69E806A0-3035-4D11-A350-F38C4245B538}"/>
    <cellStyle name="AggOrangeLBorder 3" xfId="585" xr:uid="{6AE6891A-D346-45EC-BCF3-869688A69F81}"/>
    <cellStyle name="AggOrangeLBorder 3 2" xfId="8303" xr:uid="{C24926DD-790A-452A-871F-BE041782B41B}"/>
    <cellStyle name="AggOrangeLBorder 3 3" xfId="17928" xr:uid="{84DFBB9A-AA93-4952-AFE4-0843D4A7FA24}"/>
    <cellStyle name="AggOrangeLBorder 4" xfId="443" xr:uid="{4AC3A985-B13C-437B-96DB-CD06F3F810FA}"/>
    <cellStyle name="AggOrangeLBorder 4 10" xfId="8215" xr:uid="{E646B4BF-EE44-445F-AC0B-AA407D49CE60}"/>
    <cellStyle name="AggOrangeLBorder 4 11" xfId="10031" xr:uid="{445D0214-F20D-4E8E-95A1-584A4D1C4AF2}"/>
    <cellStyle name="AggOrangeLBorder 4 12" xfId="11901" xr:uid="{C30DB80B-A10E-4393-88AE-262410539077}"/>
    <cellStyle name="AggOrangeLBorder 4 13" xfId="14135" xr:uid="{9E49127F-8FB2-43F9-8EFF-1A4733BC2082}"/>
    <cellStyle name="AggOrangeLBorder 4 14" xfId="17903" xr:uid="{FD2AE4F7-C3B6-409A-A670-E3322406726A}"/>
    <cellStyle name="AggOrangeLBorder 4 2" xfId="782" xr:uid="{58039FEC-3925-40CF-9C11-07E97650683C}"/>
    <cellStyle name="AggOrangeLBorder 4 2 10" xfId="14713" xr:uid="{F6D39F7B-7896-4B47-8E14-C3322B8AA3DC}"/>
    <cellStyle name="AggOrangeLBorder 4 2 11" xfId="18036" xr:uid="{F10B28B3-3505-4E78-A2BD-7DBEBC0186F7}"/>
    <cellStyle name="AggOrangeLBorder 4 2 2" xfId="997" xr:uid="{859DBDCC-95BE-4749-83D8-B4335C68BBCE}"/>
    <cellStyle name="AggOrangeLBorder 4 2 2 10" xfId="18250" xr:uid="{737FBD55-DBFC-48D1-8DEB-0625718A8353}"/>
    <cellStyle name="AggOrangeLBorder 4 2 2 2" xfId="1341" xr:uid="{9B186183-7F8B-4D8B-97AD-2E9FEC6C01FE}"/>
    <cellStyle name="AggOrangeLBorder 4 2 2 2 2" xfId="5446" xr:uid="{0458386E-8466-4D86-BFAD-7D7A92972FC3}"/>
    <cellStyle name="AggOrangeLBorder 4 2 2 2 2 2" xfId="16878" xr:uid="{8C8D0045-2AB8-4C5E-9C80-60F728E4971D}"/>
    <cellStyle name="AggOrangeLBorder 4 2 2 2 3" xfId="4680" xr:uid="{8031C20E-650A-4097-86B2-59B846A0298B}"/>
    <cellStyle name="AggOrangeLBorder 4 2 2 2 3 2" xfId="16112" xr:uid="{3572CD60-A233-4F9F-A8A6-917182C6ED73}"/>
    <cellStyle name="AggOrangeLBorder 4 2 2 2 4" xfId="6906" xr:uid="{ABD02F25-0C6B-4722-962B-20FD1E002595}"/>
    <cellStyle name="AggOrangeLBorder 4 2 2 2 5" xfId="8923" xr:uid="{D59574A4-EB87-41FB-B8DB-A1FB7E2343AB}"/>
    <cellStyle name="AggOrangeLBorder 4 2 2 2 6" xfId="9632" xr:uid="{87F68BD1-19E0-4155-B664-52A2B3AF2972}"/>
    <cellStyle name="AggOrangeLBorder 4 2 2 2 7" xfId="11390" xr:uid="{4B7F6CC7-26F1-4F0D-BB9D-721AC96C6A2B}"/>
    <cellStyle name="AggOrangeLBorder 4 2 2 2 8" xfId="14425" xr:uid="{BB627277-2A67-40CC-AF0B-04C9369FC252}"/>
    <cellStyle name="AggOrangeLBorder 4 2 2 2 9" xfId="18593" xr:uid="{0DB0515B-D8F7-4C7F-AA04-9650131A7FE8}"/>
    <cellStyle name="AggOrangeLBorder 4 2 2 3" xfId="3959" xr:uid="{AB2A6B89-58BA-41D7-A8C2-5E60C8908472}"/>
    <cellStyle name="AggOrangeLBorder 4 2 2 3 2" xfId="15391" xr:uid="{2BAF8F07-E77C-4121-A0DB-28669D875767}"/>
    <cellStyle name="AggOrangeLBorder 4 2 2 4" xfId="3902" xr:uid="{4A07541E-3763-45F5-B62A-0CFE2105518C}"/>
    <cellStyle name="AggOrangeLBorder 4 2 2 4 2" xfId="15334" xr:uid="{6D498F71-5B3C-402C-A8A7-7ED2AC47FDFC}"/>
    <cellStyle name="AggOrangeLBorder 4 2 2 5" xfId="6637" xr:uid="{86CEDDBF-796D-4E25-8717-3E33EB3BE6BB}"/>
    <cellStyle name="AggOrangeLBorder 4 2 2 6" xfId="8601" xr:uid="{FE60A8CE-FB01-4186-AD3B-011CF57DA0A3}"/>
    <cellStyle name="AggOrangeLBorder 4 2 2 7" xfId="9891" xr:uid="{D6560249-D1DD-4101-92F0-A524AD092844}"/>
    <cellStyle name="AggOrangeLBorder 4 2 2 8" xfId="11276" xr:uid="{74A93906-CB42-4EF4-940F-787B14D30724}"/>
    <cellStyle name="AggOrangeLBorder 4 2 2 9" xfId="14076" xr:uid="{84BA09AE-42C4-4D51-8B04-9014F8BE6625}"/>
    <cellStyle name="AggOrangeLBorder 4 2 3" xfId="1238" xr:uid="{4FCF60C3-013E-44C9-AE9D-491E1098CD00}"/>
    <cellStyle name="AggOrangeLBorder 4 2 3 2" xfId="5528" xr:uid="{1582948F-7E2C-4E4D-A65E-041D43466A93}"/>
    <cellStyle name="AggOrangeLBorder 4 2 3 2 2" xfId="16960" xr:uid="{5A67016B-D2A1-4A2F-BFEA-A67259DD3A3F}"/>
    <cellStyle name="AggOrangeLBorder 4 2 3 3" xfId="5250" xr:uid="{A49E1465-5A7E-480B-BFCF-CB78450A528D}"/>
    <cellStyle name="AggOrangeLBorder 4 2 3 3 2" xfId="16682" xr:uid="{920F8CDB-4C60-4B54-A753-4AC8054B19F1}"/>
    <cellStyle name="AggOrangeLBorder 4 2 3 4" xfId="6830" xr:uid="{E6763710-29EA-4600-B536-D4D14E814361}"/>
    <cellStyle name="AggOrangeLBorder 4 2 3 5" xfId="8820" xr:uid="{A5092FCD-68D0-4988-9198-3C8485EDEB1A}"/>
    <cellStyle name="AggOrangeLBorder 4 2 3 6" xfId="9260" xr:uid="{43BEC806-8794-43C6-ACAC-1D1FA7FF2A02}"/>
    <cellStyle name="AggOrangeLBorder 4 2 3 7" xfId="12356" xr:uid="{DF933915-8226-4260-95A4-FA5E794BDE09}"/>
    <cellStyle name="AggOrangeLBorder 4 2 3 8" xfId="14496" xr:uid="{C28B4685-3A26-4673-A683-30E052E443BD}"/>
    <cellStyle name="AggOrangeLBorder 4 2 3 9" xfId="18490" xr:uid="{CD435E61-0462-4F68-B070-8994AFD6A2EC}"/>
    <cellStyle name="AggOrangeLBorder 4 2 4" xfId="4143" xr:uid="{0DF093CD-F1D7-4C18-901A-6C2ADFFB86FA}"/>
    <cellStyle name="AggOrangeLBorder 4 2 4 2" xfId="15575" xr:uid="{F6BD03F5-3DAD-431A-A92F-4C907E332686}"/>
    <cellStyle name="AggOrangeLBorder 4 2 5" xfId="4040" xr:uid="{36A4EA0F-1FC7-40F9-9FBD-F51AABBBC351}"/>
    <cellStyle name="AggOrangeLBorder 4 2 5 2" xfId="15472" xr:uid="{90E5F57A-9600-43B7-A05F-492C632E3BF8}"/>
    <cellStyle name="AggOrangeLBorder 4 2 6" xfId="6486" xr:uid="{99AB8C10-B463-4481-A05A-844D6DD5A803}"/>
    <cellStyle name="AggOrangeLBorder 4 2 7" xfId="8453" xr:uid="{37CA6728-CE2C-4F87-8BAD-CF401236B7EE}"/>
    <cellStyle name="AggOrangeLBorder 4 2 8" xfId="8247" xr:uid="{2227BEC3-1E8C-457A-84FD-5349F97BC98A}"/>
    <cellStyle name="AggOrangeLBorder 4 2 9" xfId="11914" xr:uid="{FC6BA231-6B21-48B4-B4E8-6237441982DA}"/>
    <cellStyle name="AggOrangeLBorder 4 3" xfId="724" xr:uid="{2B789D93-E089-4BEA-87DB-4CDD1B3BDBD3}"/>
    <cellStyle name="AggOrangeLBorder 4 3 10" xfId="13746" xr:uid="{C0E916C8-B7A2-4299-8779-88A13B006AC2}"/>
    <cellStyle name="AggOrangeLBorder 4 3 11" xfId="17978" xr:uid="{6ACB2F22-4846-46CA-8B00-3047CEAB540F}"/>
    <cellStyle name="AggOrangeLBorder 4 3 2" xfId="939" xr:uid="{F621BE00-DDCC-4BFA-B941-1322574ACA0E}"/>
    <cellStyle name="AggOrangeLBorder 4 3 2 10" xfId="18192" xr:uid="{430C2EBC-45CD-4BDC-9427-E1AFB5C016AD}"/>
    <cellStyle name="AggOrangeLBorder 4 3 2 2" xfId="1354" xr:uid="{24C4C360-831D-45AA-9A20-025F17CBEF18}"/>
    <cellStyle name="AggOrangeLBorder 4 3 2 2 2" xfId="4769" xr:uid="{D3042303-5F82-4468-B264-46CAB0EEA149}"/>
    <cellStyle name="AggOrangeLBorder 4 3 2 2 2 2" xfId="16201" xr:uid="{6B59EE5F-1610-4999-8B65-1481AE7D17BA}"/>
    <cellStyle name="AggOrangeLBorder 4 3 2 2 3" xfId="3982" xr:uid="{3A951AD9-FD4E-4883-AF02-E7FD61A2F87A}"/>
    <cellStyle name="AggOrangeLBorder 4 3 2 2 3 2" xfId="15414" xr:uid="{250091B0-2C0F-4567-94DB-DB1AF196C8AB}"/>
    <cellStyle name="AggOrangeLBorder 4 3 2 2 4" xfId="6918" xr:uid="{90CB01AB-C393-404E-A686-24831425BD41}"/>
    <cellStyle name="AggOrangeLBorder 4 3 2 2 5" xfId="8936" xr:uid="{714CAF68-BB6C-4083-A57F-3D9655347975}"/>
    <cellStyle name="AggOrangeLBorder 4 3 2 2 6" xfId="9231" xr:uid="{AA9E09A8-1D3F-40B3-B063-4477FB4F878D}"/>
    <cellStyle name="AggOrangeLBorder 4 3 2 2 7" xfId="11878" xr:uid="{C26A2A82-894C-4F6B-9D10-317C5F1D6CF9}"/>
    <cellStyle name="AggOrangeLBorder 4 3 2 2 8" xfId="14415" xr:uid="{26635475-2200-4FF9-9E11-1E329916EEF3}"/>
    <cellStyle name="AggOrangeLBorder 4 3 2 2 9" xfId="18606" xr:uid="{E71B4BBC-28D5-4401-BA33-53C33218A6F2}"/>
    <cellStyle name="AggOrangeLBorder 4 3 2 3" xfId="4091" xr:uid="{FE88376B-F360-4AD0-894C-46F8EBFFCBCA}"/>
    <cellStyle name="AggOrangeLBorder 4 3 2 3 2" xfId="15523" xr:uid="{0EA7D370-17E7-48E1-A439-775552A0515D}"/>
    <cellStyle name="AggOrangeLBorder 4 3 2 4" xfId="4229" xr:uid="{DE92CACA-7703-4277-89FF-77F5EE3752AC}"/>
    <cellStyle name="AggOrangeLBorder 4 3 2 4 2" xfId="15661" xr:uid="{4CE86FC7-A35B-42E1-9320-D4BCFF82B596}"/>
    <cellStyle name="AggOrangeLBorder 4 3 2 5" xfId="6592" xr:uid="{BA51F6D5-0546-4B1D-9EEF-A8FBAA1E0C73}"/>
    <cellStyle name="AggOrangeLBorder 4 3 2 6" xfId="8558" xr:uid="{5A6B8BA9-03EE-4AE1-BF44-C2CDDE86E43E}"/>
    <cellStyle name="AggOrangeLBorder 4 3 2 7" xfId="9334" xr:uid="{090F01A4-2531-41F0-BAFD-62D9312327CA}"/>
    <cellStyle name="AggOrangeLBorder 4 3 2 8" xfId="11801" xr:uid="{FABA9547-B6B5-4C56-8119-E2AA7FC7815D}"/>
    <cellStyle name="AggOrangeLBorder 4 3 2 9" xfId="14681" xr:uid="{414E378D-74C6-4023-9BB7-1C73C2F9C3BB}"/>
    <cellStyle name="AggOrangeLBorder 4 3 3" xfId="1349" xr:uid="{F00312B4-5D68-4EDB-AD36-2383F7408ECB}"/>
    <cellStyle name="AggOrangeLBorder 4 3 3 2" xfId="5439" xr:uid="{7EF5F795-5FB2-4129-8033-874E8E82C7CF}"/>
    <cellStyle name="AggOrangeLBorder 4 3 3 2 2" xfId="16871" xr:uid="{79960DF1-138D-425D-827C-C0425B3218DF}"/>
    <cellStyle name="AggOrangeLBorder 4 3 3 3" xfId="3879" xr:uid="{7B41F5CE-6777-4B2C-9B9C-7032284BBFBC}"/>
    <cellStyle name="AggOrangeLBorder 4 3 3 3 2" xfId="15311" xr:uid="{EEB3BC71-EF9A-46CE-B67D-6F8F8D11CF4E}"/>
    <cellStyle name="AggOrangeLBorder 4 3 3 4" xfId="6914" xr:uid="{8307B5F5-9672-4360-ABEC-46061C8F7AA3}"/>
    <cellStyle name="AggOrangeLBorder 4 3 3 5" xfId="8931" xr:uid="{39D7A8D4-F612-4994-BB66-11987812B2D7}"/>
    <cellStyle name="AggOrangeLBorder 4 3 3 6" xfId="9235" xr:uid="{E63767A3-887B-4FD7-B5F6-CE652D3EF928}"/>
    <cellStyle name="AggOrangeLBorder 4 3 3 7" xfId="12475" xr:uid="{6C4C2380-8B17-4F9B-BC2B-E47880A68779}"/>
    <cellStyle name="AggOrangeLBorder 4 3 3 8" xfId="13994" xr:uid="{4AE11293-91A6-4381-8793-1152D9FE3679}"/>
    <cellStyle name="AggOrangeLBorder 4 3 3 9" xfId="18601" xr:uid="{3291FDB9-7C27-484E-998E-99F0162D7DD2}"/>
    <cellStyle name="AggOrangeLBorder 4 3 4" xfId="5697" xr:uid="{EE10DE53-8F20-47B7-89BC-4942E3910C8C}"/>
    <cellStyle name="AggOrangeLBorder 4 3 4 2" xfId="17129" xr:uid="{65D71889-7E43-4324-A282-80FBB4595CC9}"/>
    <cellStyle name="AggOrangeLBorder 4 3 5" xfId="4487" xr:uid="{3B65A3F2-2F6C-447C-A7F4-B11AC1466181}"/>
    <cellStyle name="AggOrangeLBorder 4 3 5 2" xfId="15919" xr:uid="{BE61E597-791A-4EF8-815F-73F0A9FE66BA}"/>
    <cellStyle name="AggOrangeLBorder 4 3 6" xfId="6439" xr:uid="{2B236EFF-93D8-4736-9007-A514F73D2C12}"/>
    <cellStyle name="AggOrangeLBorder 4 3 7" xfId="8409" xr:uid="{29ED19D6-5C56-41B8-83AF-428D1FFD9D55}"/>
    <cellStyle name="AggOrangeLBorder 4 3 8" xfId="8370" xr:uid="{54C8EA93-DE74-4A9F-9B9D-42C18B7B4177}"/>
    <cellStyle name="AggOrangeLBorder 4 3 9" xfId="11764" xr:uid="{854B24D9-F2C0-45CE-AF76-02EEF906111A}"/>
    <cellStyle name="AggOrangeLBorder 4 4" xfId="745" xr:uid="{2F2AB149-CDD8-4542-9E47-4EDD85DFF13F}"/>
    <cellStyle name="AggOrangeLBorder 4 4 10" xfId="14118" xr:uid="{9BD8A844-3B17-44DC-B345-E2EB9259FC7A}"/>
    <cellStyle name="AggOrangeLBorder 4 4 11" xfId="17999" xr:uid="{2F7753AE-CA2F-4C18-A953-7A1F9941F085}"/>
    <cellStyle name="AggOrangeLBorder 4 4 2" xfId="960" xr:uid="{EDBBC369-2234-494E-B6E3-67D62630937A}"/>
    <cellStyle name="AggOrangeLBorder 4 4 2 10" xfId="18213" xr:uid="{D0AA7897-162D-4417-B400-9B022BCF3ED3}"/>
    <cellStyle name="AggOrangeLBorder 4 4 2 2" xfId="1174" xr:uid="{76F8CF34-A041-4538-BDFB-A0D858969DD0}"/>
    <cellStyle name="AggOrangeLBorder 4 4 2 2 2" xfId="5564" xr:uid="{FB086C85-7FC8-449D-A90A-86FAA0E35682}"/>
    <cellStyle name="AggOrangeLBorder 4 4 2 2 2 2" xfId="16996" xr:uid="{4F882F1E-F708-4A9D-A364-EE966DA44BBB}"/>
    <cellStyle name="AggOrangeLBorder 4 4 2 2 3" xfId="3791" xr:uid="{56E213B5-8922-4658-9F15-DE556102E778}"/>
    <cellStyle name="AggOrangeLBorder 4 4 2 2 3 2" xfId="15223" xr:uid="{2580E7EB-F1A2-4C9E-B6D3-E046F6F1CE2C}"/>
    <cellStyle name="AggOrangeLBorder 4 4 2 2 4" xfId="6777" xr:uid="{0FBDDB9C-DE5B-4F9D-9FAF-AB4FFC89FF4B}"/>
    <cellStyle name="AggOrangeLBorder 4 4 2 2 5" xfId="8756" xr:uid="{01AEEBEF-847E-4FA8-A7C6-7620210B71A3}"/>
    <cellStyle name="AggOrangeLBorder 4 4 2 2 6" xfId="9275" xr:uid="{CAA64A65-F9FB-4418-8938-9F968120F209}"/>
    <cellStyle name="AggOrangeLBorder 4 4 2 2 7" xfId="11624" xr:uid="{5D31AC65-CFFF-4335-98A5-921CE7DAB4E8}"/>
    <cellStyle name="AggOrangeLBorder 4 4 2 2 8" xfId="14547" xr:uid="{71F537EF-8880-4B33-8B0B-8A0B66E9B61D}"/>
    <cellStyle name="AggOrangeLBorder 4 4 2 2 9" xfId="18426" xr:uid="{8A7ACDED-173A-48D7-9511-0D76ADC5F4BB}"/>
    <cellStyle name="AggOrangeLBorder 4 4 2 3" xfId="5645" xr:uid="{D6F4B25D-614A-40FC-9A68-C746145212D4}"/>
    <cellStyle name="AggOrangeLBorder 4 4 2 3 2" xfId="17077" xr:uid="{CAA5DE54-DDC6-4BD4-907B-E0DAF0E75667}"/>
    <cellStyle name="AggOrangeLBorder 4 4 2 4" xfId="4383" xr:uid="{4AF74B9C-5C43-4DC9-B850-B3FA0B625AB1}"/>
    <cellStyle name="AggOrangeLBorder 4 4 2 4 2" xfId="15815" xr:uid="{60E1CEA7-28A1-4A46-A1B5-66D0062EA339}"/>
    <cellStyle name="AggOrangeLBorder 4 4 2 5" xfId="6607" xr:uid="{7D2A10FB-B685-42C4-A64B-3D3E4F317126}"/>
    <cellStyle name="AggOrangeLBorder 4 4 2 6" xfId="8571" xr:uid="{59AD17BB-B517-495B-90E5-6D0B8A21378E}"/>
    <cellStyle name="AggOrangeLBorder 4 4 2 7" xfId="9319" xr:uid="{0C23FE09-2AD6-421C-9B3A-A942B7F97DDD}"/>
    <cellStyle name="AggOrangeLBorder 4 4 2 8" xfId="11338" xr:uid="{5DCE47E2-E8D3-4746-866F-74A1EBC24A88}"/>
    <cellStyle name="AggOrangeLBorder 4 4 2 9" xfId="13695" xr:uid="{59FE17DB-324A-4212-AA0A-97906BFBBEA6}"/>
    <cellStyle name="AggOrangeLBorder 4 4 3" xfId="1400" xr:uid="{1DBBE292-CB68-401D-B518-813B76AE892C}"/>
    <cellStyle name="AggOrangeLBorder 4 4 3 2" xfId="5403" xr:uid="{35D0A7E3-3383-4E01-A57D-CAF49001EE1A}"/>
    <cellStyle name="AggOrangeLBorder 4 4 3 2 2" xfId="16835" xr:uid="{0B98BCE2-031D-42BF-85FA-02C95CF952FA}"/>
    <cellStyle name="AggOrangeLBorder 4 4 3 3" xfId="4129" xr:uid="{77F1FE7B-9005-4B1C-9E0C-2CB2D318C40F}"/>
    <cellStyle name="AggOrangeLBorder 4 4 3 3 2" xfId="15561" xr:uid="{8D40D974-F9BF-4BE2-AC53-290D780E07DB}"/>
    <cellStyle name="AggOrangeLBorder 4 4 3 4" xfId="6953" xr:uid="{F3DF4B36-E23C-49B2-84DA-20082F4C4F8B}"/>
    <cellStyle name="AggOrangeLBorder 4 4 3 5" xfId="8982" xr:uid="{0421D2AD-0ED8-4D44-A6DC-6736857B0CB4}"/>
    <cellStyle name="AggOrangeLBorder 4 4 3 6" xfId="9613" xr:uid="{61B46A32-2522-4109-BF01-9E788A73EF58}"/>
    <cellStyle name="AggOrangeLBorder 4 4 3 7" xfId="11424" xr:uid="{B14D7EA5-9929-47CC-8EAF-ABEF87CFAD30}"/>
    <cellStyle name="AggOrangeLBorder 4 4 3 8" xfId="14384" xr:uid="{7EA844D8-CE86-4A41-85CC-3FA449F5D906}"/>
    <cellStyle name="AggOrangeLBorder 4 4 3 9" xfId="18652" xr:uid="{BE17A4B4-6A01-4D4E-8DC1-6E2F1B5D7054}"/>
    <cellStyle name="AggOrangeLBorder 4 4 4" xfId="4132" xr:uid="{F94EB177-5E37-49F5-815F-82A5B7C95F0D}"/>
    <cellStyle name="AggOrangeLBorder 4 4 4 2" xfId="15564" xr:uid="{8B97F29F-500C-4617-B1FE-3676D6157DEC}"/>
    <cellStyle name="AggOrangeLBorder 4 4 5" xfId="4389" xr:uid="{49016212-C8FB-449E-AA47-228507C3286B}"/>
    <cellStyle name="AggOrangeLBorder 4 4 5 2" xfId="15821" xr:uid="{E20EBF5C-EE53-4FEB-9549-8097A9D7AC97}"/>
    <cellStyle name="AggOrangeLBorder 4 4 6" xfId="6456" xr:uid="{1382A4BA-5EFC-4F32-A632-90B7514DF554}"/>
    <cellStyle name="AggOrangeLBorder 4 4 7" xfId="8423" xr:uid="{D0F5099D-4041-4662-8BA3-88D023B19858}"/>
    <cellStyle name="AggOrangeLBorder 4 4 8" xfId="9987" xr:uid="{F40E7B04-98A5-4700-B46F-AABA365DD8D7}"/>
    <cellStyle name="AggOrangeLBorder 4 4 9" xfId="11449" xr:uid="{69865B53-4C55-469B-B1BA-B9AE506A6A13}"/>
    <cellStyle name="AggOrangeLBorder 4 5" xfId="868" xr:uid="{8DA9A4BA-910F-4E4C-9B23-73A6A406420A}"/>
    <cellStyle name="AggOrangeLBorder 4 5 2" xfId="8511" xr:uid="{3455AE58-2388-4CB4-BD83-99013F78CF66}"/>
    <cellStyle name="AggOrangeLBorder 4 5 3" xfId="18121" xr:uid="{DEE3830C-1EA8-4C0E-9666-37DFF7CA2FC0}"/>
    <cellStyle name="AggOrangeLBorder 4 6" xfId="1182" xr:uid="{3D761151-4FEA-43A0-8E27-0D13EE079EF4}"/>
    <cellStyle name="AggOrangeLBorder 4 6 2" xfId="4804" xr:uid="{D774E414-C85A-4E0B-85AC-9F62F255EE2E}"/>
    <cellStyle name="AggOrangeLBorder 4 6 2 2" xfId="16236" xr:uid="{C76D2B6E-DFB6-4C20-B636-9EAEA846098B}"/>
    <cellStyle name="AggOrangeLBorder 4 6 3" xfId="4175" xr:uid="{0FC42A69-CCCE-4BC2-9875-C4BA872018C6}"/>
    <cellStyle name="AggOrangeLBorder 4 6 3 2" xfId="15607" xr:uid="{ECD0A828-0041-4489-B657-1915CFF662DA}"/>
    <cellStyle name="AggOrangeLBorder 4 6 4" xfId="6784" xr:uid="{0FB1616B-5DF5-4811-A135-CDCD1B93D744}"/>
    <cellStyle name="AggOrangeLBorder 4 6 5" xfId="8764" xr:uid="{4CA0D37A-DBF2-489D-A0E2-26F2F84E906B}"/>
    <cellStyle name="AggOrangeLBorder 4 6 6" xfId="9748" xr:uid="{768D4F75-F99E-469F-ADA1-72904C35B959}"/>
    <cellStyle name="AggOrangeLBorder 4 6 7" xfId="11632" xr:uid="{9772F94F-DF14-4B05-9682-6E4C8ADA3FDD}"/>
    <cellStyle name="AggOrangeLBorder 4 6 8" xfId="14541" xr:uid="{CBDC7196-6927-45EE-8E98-83149EAB8722}"/>
    <cellStyle name="AggOrangeLBorder 4 6 9" xfId="18434" xr:uid="{F442B788-8C10-49B4-93C1-45964BA54D9E}"/>
    <cellStyle name="AggOrangeLBorder 4 7" xfId="5799" xr:uid="{64AFB94F-F89E-49E3-B50E-E6ECDD3AD9FC}"/>
    <cellStyle name="AggOrangeLBorder 4 7 2" xfId="17231" xr:uid="{6958FA66-678A-4FC6-A145-9CB088C5F280}"/>
    <cellStyle name="AggOrangeLBorder 4 8" xfId="5969" xr:uid="{55B31649-10DA-41C8-9978-15C97B2FD659}"/>
    <cellStyle name="AggOrangeLBorder 4 8 2" xfId="17401" xr:uid="{B7F71C5B-F07C-459D-AB76-597BF2EF05D9}"/>
    <cellStyle name="AggOrangeLBorder 4 9" xfId="6386" xr:uid="{C0BCB136-6779-4BD4-ABD3-EEB412674BEC}"/>
    <cellStyle name="AggOrangeLBorder 5" xfId="252" xr:uid="{742EA539-6ACA-4E7A-A0C2-C05ED918B72D}"/>
    <cellStyle name="AggOrangeLBorder 5 2" xfId="8147" xr:uid="{816D531E-D938-4F77-8582-959427C605EE}"/>
    <cellStyle name="AggOrangeLBorder 5 3" xfId="17875" xr:uid="{460CE261-BD24-4014-88C9-91D22884EC0D}"/>
    <cellStyle name="AggOrangeLBorder 6" xfId="17846" xr:uid="{C2DE53C5-1330-4037-8556-645552601B16}"/>
    <cellStyle name="AggOrangeRBorder" xfId="191" xr:uid="{2C5C67F2-6935-469B-A94C-99B8693EF00C}"/>
    <cellStyle name="AggOrangeRBorder 2" xfId="294" xr:uid="{BDF3C52F-A232-46EA-A9C2-92C64B5D213C}"/>
    <cellStyle name="AggOrangeRBorder 2 2" xfId="588" xr:uid="{04A5C9C9-B22F-47D2-96D3-1713CCF783CD}"/>
    <cellStyle name="AggOrangeRBorder 2 2 2" xfId="700" xr:uid="{ECC399C9-CA81-43F7-9009-C47117744AC8}"/>
    <cellStyle name="AggOrangeRBorder 2 2 2 10" xfId="13591" xr:uid="{BE4711E7-46AF-4BB7-8BE1-75E3830D293C}"/>
    <cellStyle name="AggOrangeRBorder 2 2 2 11" xfId="17954" xr:uid="{4D3F6046-FB45-49E6-9DF9-3718CD507A5E}"/>
    <cellStyle name="AggOrangeRBorder 2 2 2 2" xfId="915" xr:uid="{45CCAA8C-1FD8-429D-A0B9-106F91EC43ED}"/>
    <cellStyle name="AggOrangeRBorder 2 2 2 2 10" xfId="18168" xr:uid="{366A2EB3-C67D-465E-BCC9-32BA7D7F20BB}"/>
    <cellStyle name="AggOrangeRBorder 2 2 2 2 2" xfId="1118" xr:uid="{34D14FD0-6B9E-49BB-8A49-33B4074505C5}"/>
    <cellStyle name="AggOrangeRBorder 2 2 2 2 2 2" xfId="5600" xr:uid="{A14D12E6-31E1-4B93-8CCC-9AEF663247ED}"/>
    <cellStyle name="AggOrangeRBorder 2 2 2 2 2 2 2" xfId="17032" xr:uid="{D4F6E4D6-5F21-42CA-91DB-E9FEEA30B4AC}"/>
    <cellStyle name="AggOrangeRBorder 2 2 2 2 2 3" xfId="3817" xr:uid="{5F698711-60B0-4A49-B90A-44B9EE2FBC34}"/>
    <cellStyle name="AggOrangeRBorder 2 2 2 2 2 3 2" xfId="15249" xr:uid="{BF7356D7-B367-4508-A6B0-9F45DA24EA51}"/>
    <cellStyle name="AggOrangeRBorder 2 2 2 2 2 4" xfId="6730" xr:uid="{DA415573-F669-463D-BF4A-2A4360A835A0}"/>
    <cellStyle name="AggOrangeRBorder 2 2 2 2 2 5" xfId="8700" xr:uid="{BB8E0345-B316-4289-9EAF-6B5544BCE5C3}"/>
    <cellStyle name="AggOrangeRBorder 2 2 2 2 2 6" xfId="9797" xr:uid="{2410D536-91FB-400C-9FFE-E45514A89E78}"/>
    <cellStyle name="AggOrangeRBorder 2 2 2 2 2 7" xfId="12459" xr:uid="{4376405C-AB54-40ED-8F8F-3EC46D3DA02B}"/>
    <cellStyle name="AggOrangeRBorder 2 2 2 2 2 8" xfId="14590" xr:uid="{DB6CE058-6C0C-4E45-84FA-206C725A1C01}"/>
    <cellStyle name="AggOrangeRBorder 2 2 2 2 2 9" xfId="18370" xr:uid="{C41A0C7B-393F-409C-968B-2C85471E86DA}"/>
    <cellStyle name="AggOrangeRBorder 2 2 2 2 3" xfId="3976" xr:uid="{5C471880-9660-404E-9265-38B1F8B1387D}"/>
    <cellStyle name="AggOrangeRBorder 2 2 2 2 3 2" xfId="15408" xr:uid="{7C988F6C-31BC-47A7-95EC-5B794BA6D56A}"/>
    <cellStyle name="AggOrangeRBorder 2 2 2 2 4" xfId="4146" xr:uid="{3F898988-FF03-4D26-BD00-B7486A8034DE}"/>
    <cellStyle name="AggOrangeRBorder 2 2 2 2 4 2" xfId="15578" xr:uid="{17A1DD7B-9049-41E5-A39C-F208F01378F9}"/>
    <cellStyle name="AggOrangeRBorder 2 2 2 2 5" xfId="6576" xr:uid="{9ED67739-E045-490F-AC8D-29AE9C1B62DA}"/>
    <cellStyle name="AggOrangeRBorder 2 2 2 2 6" xfId="8543" xr:uid="{AEA3A8C5-F87A-41E5-A930-69AA79D6D01A}"/>
    <cellStyle name="AggOrangeRBorder 2 2 2 2 7" xfId="9932" xr:uid="{B15C56B1-26F9-4BA8-848C-1D082D3237B1}"/>
    <cellStyle name="AggOrangeRBorder 2 2 2 2 8" xfId="12352" xr:uid="{560278F6-13FD-4C61-97CC-E16AD9090597}"/>
    <cellStyle name="AggOrangeRBorder 2 2 2 2 9" xfId="13615" xr:uid="{3DB802C7-B85F-4F84-9FA5-B8C0E904E35B}"/>
    <cellStyle name="AggOrangeRBorder 2 2 2 3" xfId="1071" xr:uid="{81AF0700-0757-41B6-9606-F7DE769663F5}"/>
    <cellStyle name="AggOrangeRBorder 2 2 2 3 2" xfId="3924" xr:uid="{0321ECF7-1E52-4114-B668-FD3AD20583BD}"/>
    <cellStyle name="AggOrangeRBorder 2 2 2 3 2 2" xfId="15356" xr:uid="{42F24BE7-AAAD-4BA6-AFF6-20CEE2955D1B}"/>
    <cellStyle name="AggOrangeRBorder 2 2 2 3 3" xfId="5035" xr:uid="{5F7CC4E2-1772-4454-B475-E1B8B37CEF61}"/>
    <cellStyle name="AggOrangeRBorder 2 2 2 3 3 2" xfId="16467" xr:uid="{6F99B955-A524-4FF4-872F-99E8ED8FFF82}"/>
    <cellStyle name="AggOrangeRBorder 2 2 2 3 4" xfId="6694" xr:uid="{B3C2A520-5538-40F1-B062-242DE7FD87C1}"/>
    <cellStyle name="AggOrangeRBorder 2 2 2 3 5" xfId="8653" xr:uid="{BD2A6F17-2F3E-423A-9B5D-1C46AA5F8674}"/>
    <cellStyle name="AggOrangeRBorder 2 2 2 3 6" xfId="9833" xr:uid="{E7F44267-115B-4557-A87B-B9C321F302D6}"/>
    <cellStyle name="AggOrangeRBorder 2 2 2 3 7" xfId="11447" xr:uid="{C388D423-5087-4F10-82F5-CE8712B11C3F}"/>
    <cellStyle name="AggOrangeRBorder 2 2 2 3 8" xfId="14052" xr:uid="{E201521F-E7B7-412F-BD78-B4B399A055A5}"/>
    <cellStyle name="AggOrangeRBorder 2 2 2 3 9" xfId="18323" xr:uid="{9F655C23-A42D-4871-84A6-1552F3788824}"/>
    <cellStyle name="AggOrangeRBorder 2 2 2 4" xfId="4133" xr:uid="{633DA92C-9231-41EA-818C-FE2F895B230D}"/>
    <cellStyle name="AggOrangeRBorder 2 2 2 4 2" xfId="15565" xr:uid="{831B4E40-EE6A-4D7D-AA4B-4E9834B7BD25}"/>
    <cellStyle name="AggOrangeRBorder 2 2 2 5" xfId="4179" xr:uid="{327BF93F-AC98-4951-9D2A-D3F448D839BC}"/>
    <cellStyle name="AggOrangeRBorder 2 2 2 5 2" xfId="15611" xr:uid="{062BEA63-51EF-4656-9412-92585B0EEC8D}"/>
    <cellStyle name="AggOrangeRBorder 2 2 2 6" xfId="6423" xr:uid="{3E4CBB68-0E71-4236-9904-3E50D0262B04}"/>
    <cellStyle name="AggOrangeRBorder 2 2 2 7" xfId="8395" xr:uid="{C5C2D936-037B-4A6A-9571-1629A573DC34}"/>
    <cellStyle name="AggOrangeRBorder 2 2 2 8" xfId="8381" xr:uid="{52A6060E-C1A0-4287-B57C-C72A1F30B5CD}"/>
    <cellStyle name="AggOrangeRBorder 2 2 2 9" xfId="11815" xr:uid="{ECC04D84-B9C3-4614-B196-D47013341DA5}"/>
    <cellStyle name="AggOrangeRBorder 2 2 3" xfId="17931" xr:uid="{6A91BBDF-9294-4631-A84B-622059DDBA19}"/>
    <cellStyle name="AggOrangeRBorder 2 3" xfId="446" xr:uid="{697A7546-E41A-464A-AC13-D53221EC69AA}"/>
    <cellStyle name="AggOrangeRBorder 2 3 10" xfId="8218" xr:uid="{AD1AA37B-7104-4C8F-A537-ABB43C8790A8}"/>
    <cellStyle name="AggOrangeRBorder 2 3 11" xfId="10028" xr:uid="{B4380E07-9535-4614-B5E0-6BF120869394}"/>
    <cellStyle name="AggOrangeRBorder 2 3 12" xfId="12564" xr:uid="{B89836D4-22F0-42D1-9CDC-5EA38B9C14FA}"/>
    <cellStyle name="AggOrangeRBorder 2 3 13" xfId="14751" xr:uid="{52393D9E-B4AB-43D0-80C0-1382EE2D9182}"/>
    <cellStyle name="AggOrangeRBorder 2 3 14" xfId="17906" xr:uid="{409B8CA5-AC90-4BCC-8905-D2D0DD1D4BC8}"/>
    <cellStyle name="AggOrangeRBorder 2 3 2" xfId="785" xr:uid="{A2CD82AE-30AE-42C9-AA4F-554C2B8B1472}"/>
    <cellStyle name="AggOrangeRBorder 2 3 2 10" xfId="13676" xr:uid="{E84926C4-021A-40C9-A217-3DEFD8B96AB4}"/>
    <cellStyle name="AggOrangeRBorder 2 3 2 11" xfId="18039" xr:uid="{85A3D0A3-954E-4D3F-9E70-074313F49C74}"/>
    <cellStyle name="AggOrangeRBorder 2 3 2 2" xfId="1000" xr:uid="{74DC0F64-BA02-494B-A2F7-434CC4AF6798}"/>
    <cellStyle name="AggOrangeRBorder 2 3 2 2 10" xfId="18253" xr:uid="{5352357A-8EB0-4B0F-87BA-F37C64A331DB}"/>
    <cellStyle name="AggOrangeRBorder 2 3 2 2 2" xfId="1224" xr:uid="{2A8979E6-E274-4BFF-B55C-D980D484C76C}"/>
    <cellStyle name="AggOrangeRBorder 2 3 2 2 2 2" xfId="5539" xr:uid="{7CB6C7D5-83B1-4FCC-B211-C52E7396646A}"/>
    <cellStyle name="AggOrangeRBorder 2 3 2 2 2 2 2" xfId="16971" xr:uid="{11B35B0F-D274-4B48-9EAE-623C12061DC9}"/>
    <cellStyle name="AggOrangeRBorder 2 3 2 2 2 3" xfId="5247" xr:uid="{205E6916-CD5A-4B53-B472-0B7801B11EDB}"/>
    <cellStyle name="AggOrangeRBorder 2 3 2 2 2 3 2" xfId="16679" xr:uid="{3781D39B-BB34-41C3-A8B0-A5E23A52929F}"/>
    <cellStyle name="AggOrangeRBorder 2 3 2 2 2 4" xfId="6817" xr:uid="{E9A3B6BF-7988-4332-B0D7-AC0AA290FB0D}"/>
    <cellStyle name="AggOrangeRBorder 2 3 2 2 2 5" xfId="8806" xr:uid="{7CE79B00-CA00-40E7-B9A2-59A65464AA03}"/>
    <cellStyle name="AggOrangeRBorder 2 3 2 2 2 6" xfId="9718" xr:uid="{8465B6C0-9F27-4B19-8FA5-1621B30AC097}"/>
    <cellStyle name="AggOrangeRBorder 2 3 2 2 2 7" xfId="11865" xr:uid="{AB5A8154-BC2A-4755-8623-0D293B8A7B6D}"/>
    <cellStyle name="AggOrangeRBorder 2 3 2 2 2 8" xfId="14508" xr:uid="{48C55360-DA97-4CFA-880E-4BA49DF6FB07}"/>
    <cellStyle name="AggOrangeRBorder 2 3 2 2 2 9" xfId="18476" xr:uid="{E9FA1E2D-47B0-40DF-ABD5-F1A203A7453D}"/>
    <cellStyle name="AggOrangeRBorder 2 3 2 2 3" xfId="3960" xr:uid="{542F7040-AF3C-4C92-BFC0-83B183E6486F}"/>
    <cellStyle name="AggOrangeRBorder 2 3 2 2 3 2" xfId="15392" xr:uid="{AB79448D-0695-48BB-8D8C-11369571F578}"/>
    <cellStyle name="AggOrangeRBorder 2 3 2 2 4" xfId="3903" xr:uid="{12595695-EEA3-4610-A318-F777FDFAB8E8}"/>
    <cellStyle name="AggOrangeRBorder 2 3 2 2 4 2" xfId="15335" xr:uid="{650CF48E-B0E6-479F-8407-7804C23BE61C}"/>
    <cellStyle name="AggOrangeRBorder 2 3 2 2 5" xfId="6640" xr:uid="{6C10DC52-CCDC-48F2-9BCA-1FEF649A29E6}"/>
    <cellStyle name="AggOrangeRBorder 2 3 2 2 6" xfId="8604" xr:uid="{2DA2C4E1-BC21-4191-86D9-41A9285B453B}"/>
    <cellStyle name="AggOrangeRBorder 2 3 2 2 7" xfId="9889" xr:uid="{3979A1BD-1BBB-4888-B192-69F79B59A708}"/>
    <cellStyle name="AggOrangeRBorder 2 3 2 2 8" xfId="12535" xr:uid="{2B37D1C0-CAB1-4991-BF3D-159BB3069201}"/>
    <cellStyle name="AggOrangeRBorder 2 3 2 2 9" xfId="14659" xr:uid="{F8CE33AC-0E9D-48B0-8B78-8E6F2092CB03}"/>
    <cellStyle name="AggOrangeRBorder 2 3 2 3" xfId="1256" xr:uid="{64C17CEF-D49D-44D9-8B3C-128B025B82B5}"/>
    <cellStyle name="AggOrangeRBorder 2 3 2 3 2" xfId="5513" xr:uid="{F1FD5B4B-2DC2-4A14-8606-270BA1AD9EFF}"/>
    <cellStyle name="AggOrangeRBorder 2 3 2 3 2 2" xfId="16945" xr:uid="{5952BEF0-CF1B-4370-A6C7-FB99FE7C25F0}"/>
    <cellStyle name="AggOrangeRBorder 2 3 2 3 3" xfId="3993" xr:uid="{E1933484-C0F2-44CA-9707-80EEC4A6C40B}"/>
    <cellStyle name="AggOrangeRBorder 2 3 2 3 3 2" xfId="15425" xr:uid="{C0879870-4D15-4B2C-878D-B73426CEAA3D}"/>
    <cellStyle name="AggOrangeRBorder 2 3 2 3 4" xfId="6845" xr:uid="{48031793-8F9B-4320-AF61-373BEC230D7A}"/>
    <cellStyle name="AggOrangeRBorder 2 3 2 3 5" xfId="8838" xr:uid="{ED6F76C5-53FB-4E26-9368-FDEAB18B38E8}"/>
    <cellStyle name="AggOrangeRBorder 2 3 2 3 6" xfId="9695" xr:uid="{22E7E4C9-3B7B-42A1-8A43-2372F03C9128}"/>
    <cellStyle name="AggOrangeRBorder 2 3 2 3 7" xfId="12464" xr:uid="{0D489CB9-739B-44D6-8E28-7F5D0442FB34}"/>
    <cellStyle name="AggOrangeRBorder 2 3 2 3 8" xfId="14483" xr:uid="{BE284DFC-2534-42DA-9591-070050135F4E}"/>
    <cellStyle name="AggOrangeRBorder 2 3 2 3 9" xfId="18508" xr:uid="{D7869270-4516-4F01-B8E8-2817628CF6B9}"/>
    <cellStyle name="AggOrangeRBorder 2 3 2 4" xfId="4357" xr:uid="{2F1565AD-E3B7-4D85-8F8E-73ABDE2F5B8F}"/>
    <cellStyle name="AggOrangeRBorder 2 3 2 4 2" xfId="15789" xr:uid="{35899845-BCBB-404C-8D67-827FA5D100A3}"/>
    <cellStyle name="AggOrangeRBorder 2 3 2 5" xfId="4940" xr:uid="{4A9A9C01-676F-485C-B9A6-EAC17EB7681D}"/>
    <cellStyle name="AggOrangeRBorder 2 3 2 5 2" xfId="16372" xr:uid="{083A32B6-7E8F-4F8E-89F5-95C10A3D82F7}"/>
    <cellStyle name="AggOrangeRBorder 2 3 2 6" xfId="6489" xr:uid="{D2959BA7-ADB6-4609-A851-9149A0B17979}"/>
    <cellStyle name="AggOrangeRBorder 2 3 2 7" xfId="8456" xr:uid="{7A4307EA-5B39-4FFE-925C-E470044FAC92}"/>
    <cellStyle name="AggOrangeRBorder 2 3 2 8" xfId="8339" xr:uid="{DE418A38-B63A-4693-8ED2-E0C37F4B5A48}"/>
    <cellStyle name="AggOrangeRBorder 2 3 2 9" xfId="11727" xr:uid="{387EFD5F-DEBD-41B5-B0E1-35EA273254CB}"/>
    <cellStyle name="AggOrangeRBorder 2 3 3" xfId="761" xr:uid="{254CD470-4CA0-4643-856A-5FFFC565FD46}"/>
    <cellStyle name="AggOrangeRBorder 2 3 3 10" xfId="14113" xr:uid="{A58B6A43-0BE0-4C29-AB05-6491306626A3}"/>
    <cellStyle name="AggOrangeRBorder 2 3 3 11" xfId="18015" xr:uid="{73F5B89D-CFE1-4E34-B288-DA17DEA31AD7}"/>
    <cellStyle name="AggOrangeRBorder 2 3 3 2" xfId="976" xr:uid="{7294D264-9C7C-4D08-8239-1984B7B74FF5}"/>
    <cellStyle name="AggOrangeRBorder 2 3 3 2 10" xfId="18229" xr:uid="{FD833504-E894-4CC9-A2EF-2DA6B69C0F76}"/>
    <cellStyle name="AggOrangeRBorder 2 3 3 2 2" xfId="1098" xr:uid="{9629D46C-8DC6-4F9A-936C-DC7D5BD432A4}"/>
    <cellStyle name="AggOrangeRBorder 2 3 3 2 2 2" xfId="5616" xr:uid="{D32038ED-366B-4D5F-9E2C-EA386DFD8B5A}"/>
    <cellStyle name="AggOrangeRBorder 2 3 3 2 2 2 2" xfId="17048" xr:uid="{956DE468-B0F4-4908-AE57-A6F5B135731E}"/>
    <cellStyle name="AggOrangeRBorder 2 3 3 2 2 3" xfId="5052" xr:uid="{847DFBC2-3519-4D6F-BFA6-706CF4685BA4}"/>
    <cellStyle name="AggOrangeRBorder 2 3 3 2 2 3 2" xfId="16484" xr:uid="{8ABB00D3-AEB8-416E-88CD-5F0776CF6E22}"/>
    <cellStyle name="AggOrangeRBorder 2 3 3 2 2 4" xfId="6714" xr:uid="{10C711AA-B11E-4479-AA33-5167D53E1DBA}"/>
    <cellStyle name="AggOrangeRBorder 2 3 3 2 2 5" xfId="8680" xr:uid="{5DBFEDFB-08F7-4073-B048-2AC5D7F00E7A}"/>
    <cellStyle name="AggOrangeRBorder 2 3 3 2 2 6" xfId="9289" xr:uid="{FEC79DC7-5E17-4E85-B133-C5BF670019CD}"/>
    <cellStyle name="AggOrangeRBorder 2 3 3 2 2 7" xfId="12770" xr:uid="{616B242D-9459-4A07-A249-0C7200225F72}"/>
    <cellStyle name="AggOrangeRBorder 2 3 3 2 2 8" xfId="14603" xr:uid="{89E5CE98-107C-4183-BC36-C2C1DBD9EDDF}"/>
    <cellStyle name="AggOrangeRBorder 2 3 3 2 2 9" xfId="18350" xr:uid="{50671B8A-25B1-4F5D-B697-21AA0C52A90F}"/>
    <cellStyle name="AggOrangeRBorder 2 3 3 2 3" xfId="4083" xr:uid="{70F9C550-9B2F-452F-8A45-A360576D6C8B}"/>
    <cellStyle name="AggOrangeRBorder 2 3 3 2 3 2" xfId="15515" xr:uid="{FC34E1E9-BE73-4925-BBAA-6780F270CA8C}"/>
    <cellStyle name="AggOrangeRBorder 2 3 3 2 4" xfId="4284" xr:uid="{7E75DDF6-0506-457A-BD2E-11AD4AA228EE}"/>
    <cellStyle name="AggOrangeRBorder 2 3 3 2 4 2" xfId="15716" xr:uid="{D3F7D3E4-F5F7-4EC5-AB11-16CE5BFBEF35}"/>
    <cellStyle name="AggOrangeRBorder 2 3 3 2 5" xfId="6620" xr:uid="{FE865DB5-5DCC-4923-9A2E-85C0F52EC4FE}"/>
    <cellStyle name="AggOrangeRBorder 2 3 3 2 6" xfId="8583" xr:uid="{62C633EF-ED5D-4ADA-9884-A134DE2D4D45}"/>
    <cellStyle name="AggOrangeRBorder 2 3 3 2 7" xfId="9312" xr:uid="{26548CC2-3C77-4E7F-B095-593A4D34572B}"/>
    <cellStyle name="AggOrangeRBorder 2 3 3 2 8" xfId="12405" xr:uid="{DA4625B7-15D9-4528-BE1D-7C3856BE602C}"/>
    <cellStyle name="AggOrangeRBorder 2 3 3 2 9" xfId="13684" xr:uid="{39122DFF-B7F2-45F4-B5C0-10EEEB12559B}"/>
    <cellStyle name="AggOrangeRBorder 2 3 3 3" xfId="1524" xr:uid="{216F0AF3-34EE-4E23-933A-33E79CDAAC7F}"/>
    <cellStyle name="AggOrangeRBorder 2 3 3 3 2" xfId="5316" xr:uid="{E576863A-9B98-4C78-8A4F-0884C1B63392}"/>
    <cellStyle name="AggOrangeRBorder 2 3 3 3 2 2" xfId="16748" xr:uid="{4413F2EA-5C45-437D-BB1B-E8920476369D}"/>
    <cellStyle name="AggOrangeRBorder 2 3 3 3 3" xfId="4140" xr:uid="{88532D1E-53F5-4274-8ED1-D338B85F9CFF}"/>
    <cellStyle name="AggOrangeRBorder 2 3 3 3 3 2" xfId="15572" xr:uid="{CD0EDD43-0F95-4D78-AA4B-01902200EF91}"/>
    <cellStyle name="AggOrangeRBorder 2 3 3 3 4" xfId="7052" xr:uid="{B5F2D711-02D1-40EC-A97C-C99B4ACE1334}"/>
    <cellStyle name="AggOrangeRBorder 2 3 3 3 5" xfId="9106" xr:uid="{AADEED4D-257A-405B-95AC-2F874E99C6EC}"/>
    <cellStyle name="AggOrangeRBorder 2 3 3 3 6" xfId="9553" xr:uid="{670ED6CF-B3CF-4D37-9116-614F7E09BC63}"/>
    <cellStyle name="AggOrangeRBorder 2 3 3 3 7" xfId="11824" xr:uid="{06CEC332-F06F-4E73-BA7F-E3B2C60514E3}"/>
    <cellStyle name="AggOrangeRBorder 2 3 3 3 8" xfId="14316" xr:uid="{8FCD2005-1C30-4800-9F3B-09893EAEBBCA}"/>
    <cellStyle name="AggOrangeRBorder 2 3 3 3 9" xfId="18776" xr:uid="{C0C7D1FD-0584-48E0-839D-DADF227B4CCB}"/>
    <cellStyle name="AggOrangeRBorder 2 3 3 4" xfId="5913" xr:uid="{5FCFF159-A406-45A8-9FEB-77395523335C}"/>
    <cellStyle name="AggOrangeRBorder 2 3 3 4 2" xfId="17345" xr:uid="{8D822E25-1692-4FF7-8E8D-A7126D0367A5}"/>
    <cellStyle name="AggOrangeRBorder 2 3 3 5" xfId="5706" xr:uid="{AF5E68F8-F883-448E-888B-903BD62C693B}"/>
    <cellStyle name="AggOrangeRBorder 2 3 3 5 2" xfId="17138" xr:uid="{ED883002-624A-404D-9B7B-39856B545AB9}"/>
    <cellStyle name="AggOrangeRBorder 2 3 3 6" xfId="6468" xr:uid="{4FF7F7DA-2A5F-4005-BBAC-EDA4735C3B2A}"/>
    <cellStyle name="AggOrangeRBorder 2 3 3 7" xfId="8435" xr:uid="{F6D821F4-2A59-420A-9E44-BEE880FA775A}"/>
    <cellStyle name="AggOrangeRBorder 2 3 3 8" xfId="8356" xr:uid="{E641F0D0-F746-44AE-978D-60C785257015}"/>
    <cellStyle name="AggOrangeRBorder 2 3 3 9" xfId="13071" xr:uid="{51F04608-1B12-4FB7-8648-5B765BFDD832}"/>
    <cellStyle name="AggOrangeRBorder 2 3 4" xfId="743" xr:uid="{5EE9B238-3CED-49D6-98BA-8D0036CD6D3C}"/>
    <cellStyle name="AggOrangeRBorder 2 3 4 10" xfId="14737" xr:uid="{593126FE-AF6E-4135-9BEF-3850F644EC0B}"/>
    <cellStyle name="AggOrangeRBorder 2 3 4 11" xfId="17997" xr:uid="{3384E6A7-CF2E-4C01-8073-42F5D15C8937}"/>
    <cellStyle name="AggOrangeRBorder 2 3 4 2" xfId="958" xr:uid="{A61B10B9-A161-411A-82C6-E9C306119642}"/>
    <cellStyle name="AggOrangeRBorder 2 3 4 2 10" xfId="18211" xr:uid="{DD3B98CC-7472-4937-90E6-2303B160F0E2}"/>
    <cellStyle name="AggOrangeRBorder 2 3 4 2 2" xfId="1173" xr:uid="{93C3D464-C4C6-4D8C-85F5-9E7A8380910D}"/>
    <cellStyle name="AggOrangeRBorder 2 3 4 2 2 2" xfId="4810" xr:uid="{EC342764-8D7C-4102-AB41-D3BECC9B618D}"/>
    <cellStyle name="AggOrangeRBorder 2 3 4 2 2 2 2" xfId="16242" xr:uid="{DBA8F221-95C0-45C2-AE6B-38FB01AA7260}"/>
    <cellStyle name="AggOrangeRBorder 2 3 4 2 2 3" xfId="3735" xr:uid="{30401C4A-4FFA-4A70-B056-BFC461F20B53}"/>
    <cellStyle name="AggOrangeRBorder 2 3 4 2 2 3 2" xfId="15167" xr:uid="{E95ED14C-1F7E-4A01-B01B-B193D86C35C4}"/>
    <cellStyle name="AggOrangeRBorder 2 3 4 2 2 4" xfId="6776" xr:uid="{A56EAF03-A378-4489-89BA-8568CB396ACE}"/>
    <cellStyle name="AggOrangeRBorder 2 3 4 2 2 5" xfId="8755" xr:uid="{13777E98-F02C-4D04-93BD-D259ED687056}"/>
    <cellStyle name="AggOrangeRBorder 2 3 4 2 2 6" xfId="9754" xr:uid="{79803265-FD6D-4D2F-9FEB-663E47629F44}"/>
    <cellStyle name="AggOrangeRBorder 2 3 4 2 2 7" xfId="12492" xr:uid="{22901F91-9CAA-4949-90EC-4649E3C245BC}"/>
    <cellStyle name="AggOrangeRBorder 2 3 4 2 2 8" xfId="14026" xr:uid="{558CC519-E509-4B25-A1F1-3E2E47C9004A}"/>
    <cellStyle name="AggOrangeRBorder 2 3 4 2 2 9" xfId="18425" xr:uid="{277F4035-13BB-44C9-9399-C707996DD8B9}"/>
    <cellStyle name="AggOrangeRBorder 2 3 4 2 3" xfId="4850" xr:uid="{86BB89CB-26C8-4AA4-86F1-74C784D35B10}"/>
    <cellStyle name="AggOrangeRBorder 2 3 4 2 3 2" xfId="16282" xr:uid="{7C4797F0-967C-4008-80B5-82CF1B8CE8C4}"/>
    <cellStyle name="AggOrangeRBorder 2 3 4 2 4" xfId="4455" xr:uid="{58C2B32E-5E92-4D1B-9951-2B4AD0BCCF83}"/>
    <cellStyle name="AggOrangeRBorder 2 3 4 2 4 2" xfId="15887" xr:uid="{0C536BC6-D36E-4547-BC8A-758D29312EBE}"/>
    <cellStyle name="AggOrangeRBorder 2 3 4 2 5" xfId="6606" xr:uid="{56D5AA16-1BF1-4BA8-A1BA-10D5DE8E3B06}"/>
    <cellStyle name="AggOrangeRBorder 2 3 4 2 6" xfId="8570" xr:uid="{8FA7E09F-00AE-4BEF-A8D0-0C8832947F92}"/>
    <cellStyle name="AggOrangeRBorder 2 3 4 2 7" xfId="9909" xr:uid="{A617789A-88CF-4ED8-8C97-F855F55B1496}"/>
    <cellStyle name="AggOrangeRBorder 2 3 4 2 8" xfId="11567" xr:uid="{3DB202FE-E53D-4AB2-BAF4-6EB9AFF7C736}"/>
    <cellStyle name="AggOrangeRBorder 2 3 4 2 9" xfId="14672" xr:uid="{E06CCD93-A6CF-4490-94F2-B364FED9214E}"/>
    <cellStyle name="AggOrangeRBorder 2 3 4 3" xfId="1068" xr:uid="{9559C8DF-BF3B-4889-A440-9C9D6051A21D}"/>
    <cellStyle name="AggOrangeRBorder 2 3 4 3 2" xfId="4055" xr:uid="{456F27F7-ADAA-4753-BA63-DE8E73C2B50D}"/>
    <cellStyle name="AggOrangeRBorder 2 3 4 3 2 2" xfId="15487" xr:uid="{EB35936E-615B-479B-8FFC-C654C41574B3}"/>
    <cellStyle name="AggOrangeRBorder 2 3 4 3 3" xfId="5033" xr:uid="{873ED406-FD2E-4D37-B114-4E9B58F12A67}"/>
    <cellStyle name="AggOrangeRBorder 2 3 4 3 3 2" xfId="16465" xr:uid="{F1E29885-C5C7-4036-B36C-D30A6CFCD65E}"/>
    <cellStyle name="AggOrangeRBorder 2 3 4 3 4" xfId="6691" xr:uid="{85EB209F-7AF6-45EB-9C52-C466D43E478F}"/>
    <cellStyle name="AggOrangeRBorder 2 3 4 3 5" xfId="8650" xr:uid="{515610AC-0F2E-41EF-A815-C5641D61C12D}"/>
    <cellStyle name="AggOrangeRBorder 2 3 4 3 6" xfId="9836" xr:uid="{13DC5366-DB7E-4C82-882E-26241EE331B6}"/>
    <cellStyle name="AggOrangeRBorder 2 3 4 3 7" xfId="12442" xr:uid="{DC556919-3772-49A2-B846-FF36869CEF3D}"/>
    <cellStyle name="AggOrangeRBorder 2 3 4 3 8" xfId="14054" xr:uid="{52D7B806-03DE-4CDD-86C8-83205541E3F6}"/>
    <cellStyle name="AggOrangeRBorder 2 3 4 3 9" xfId="18320" xr:uid="{0FD27C3E-7CDF-42AB-BBE0-639F1B2D83FB}"/>
    <cellStyle name="AggOrangeRBorder 2 3 4 4" xfId="4468" xr:uid="{0196DA42-9985-4925-9E4B-5C6167D4E724}"/>
    <cellStyle name="AggOrangeRBorder 2 3 4 4 2" xfId="15900" xr:uid="{07BFF947-4179-43EA-84BB-EB0B24F92924}"/>
    <cellStyle name="AggOrangeRBorder 2 3 4 5" xfId="5761" xr:uid="{4E917B75-ED45-4219-BBA6-2DE07139D433}"/>
    <cellStyle name="AggOrangeRBorder 2 3 4 5 2" xfId="17193" xr:uid="{042B1F2E-2F56-4795-83F6-8598514B8C87}"/>
    <cellStyle name="AggOrangeRBorder 2 3 4 6" xfId="6455" xr:uid="{3717E56C-C8DC-4459-A519-7769EF0228F6}"/>
    <cellStyle name="AggOrangeRBorder 2 3 4 7" xfId="8422" xr:uid="{DABA9856-2876-448D-B935-4B757FF659DE}"/>
    <cellStyle name="AggOrangeRBorder 2 3 4 8" xfId="9988" xr:uid="{5DA2673C-B11C-4515-9F9B-89B7040076DB}"/>
    <cellStyle name="AggOrangeRBorder 2 3 4 9" xfId="11318" xr:uid="{3B300C2F-576F-4B56-A018-6D204DEE5261}"/>
    <cellStyle name="AggOrangeRBorder 2 3 5" xfId="871" xr:uid="{304194B1-9EAD-44CD-98A0-E8C02BBDD0F8}"/>
    <cellStyle name="AggOrangeRBorder 2 3 5 2" xfId="3449" xr:uid="{8034ECC8-CD1C-4D17-B421-87552276E6F2}"/>
    <cellStyle name="AggOrangeRBorder 2 3 5 2 2" xfId="6105" xr:uid="{C9224D3A-4E34-4156-AEC0-A9FA15176305}"/>
    <cellStyle name="AggOrangeRBorder 2 3 5 2 2 2" xfId="17537" xr:uid="{0D21D83B-722A-4BD8-8E7D-D6B8597A880B}"/>
    <cellStyle name="AggOrangeRBorder 2 3 5 2 3" xfId="6249" xr:uid="{871680F6-A8C1-408C-B2E1-53E49154C75D}"/>
    <cellStyle name="AggOrangeRBorder 2 3 5 2 3 2" xfId="17681" xr:uid="{ADD51F38-D697-44C4-A0BD-3B6387C28BB3}"/>
    <cellStyle name="AggOrangeRBorder 2 3 5 2 4" xfId="7495" xr:uid="{1EB03C91-8250-4F71-BFAB-D258CED4967B}"/>
    <cellStyle name="AggOrangeRBorder 2 3 5 2 5" xfId="10195" xr:uid="{7BB0C291-F40F-44CE-A582-608B5104B54A}"/>
    <cellStyle name="AggOrangeRBorder 2 3 5 2 6" xfId="10403" xr:uid="{FB94BE20-1CC8-4A9B-974C-E8EBA687F7F9}"/>
    <cellStyle name="AggOrangeRBorder 2 3 5 2 7" xfId="13442" xr:uid="{D32DE227-4F6D-484B-8151-67757A954E46}"/>
    <cellStyle name="AggOrangeRBorder 2 3 5 2 8" xfId="17821" xr:uid="{82474625-262A-4FB5-AF11-CBE67B6F67B5}"/>
    <cellStyle name="AggOrangeRBorder 2 3 5 2 9" xfId="19081" xr:uid="{EDFDF3C8-A5F2-43B5-B199-D279DD22ADF5}"/>
    <cellStyle name="AggOrangeRBorder 2 3 5 3" xfId="18124" xr:uid="{B8F2AB46-1843-4A5F-B047-6E3BBFAADF8F}"/>
    <cellStyle name="AggOrangeRBorder 2 3 6" xfId="1440" xr:uid="{A59D448A-778C-4014-8A87-8585AB1772A6}"/>
    <cellStyle name="AggOrangeRBorder 2 3 6 2" xfId="5375" xr:uid="{ADF562BD-504F-40E3-935B-A5DC3CE3AD4A}"/>
    <cellStyle name="AggOrangeRBorder 2 3 6 2 2" xfId="16807" xr:uid="{34E2CFBD-3D1B-45F6-8769-3FCE2BE5994E}"/>
    <cellStyle name="AggOrangeRBorder 2 3 6 3" xfId="4157" xr:uid="{90922CB2-A00D-4D5D-8F4B-D081C95FB005}"/>
    <cellStyle name="AggOrangeRBorder 2 3 6 3 2" xfId="15589" xr:uid="{6DD5CC67-5EB6-4725-AEE1-6DD4409EB59B}"/>
    <cellStyle name="AggOrangeRBorder 2 3 6 4" xfId="6986" xr:uid="{A2C87CD2-BEDE-4CAE-A9E4-8887227EA782}"/>
    <cellStyle name="AggOrangeRBorder 2 3 6 5" xfId="9022" xr:uid="{ADC292AF-7CA5-4C59-8E6C-6681BBDBDF2C}"/>
    <cellStyle name="AggOrangeRBorder 2 3 6 6" xfId="9588" xr:uid="{8A2BD216-F57F-4FE0-8A72-278C1AEAE85A}"/>
    <cellStyle name="AggOrangeRBorder 2 3 6 7" xfId="12501" xr:uid="{2AF1D759-A0C1-4455-8E4F-79136D5B4EF7}"/>
    <cellStyle name="AggOrangeRBorder 2 3 6 8" xfId="14353" xr:uid="{3468BB8F-BB72-4A08-AD79-170C1AC5C6F4}"/>
    <cellStyle name="AggOrangeRBorder 2 3 6 9" xfId="18692" xr:uid="{3464D14A-D72E-4ACF-BDC6-125E3EDDDA56}"/>
    <cellStyle name="AggOrangeRBorder 2 3 7" xfId="5796" xr:uid="{CAAE4851-A677-492B-B622-A8D1CBBDBD76}"/>
    <cellStyle name="AggOrangeRBorder 2 3 7 2" xfId="17228" xr:uid="{53592697-8ED2-44D0-A9BB-3B9F401DE7AC}"/>
    <cellStyle name="AggOrangeRBorder 2 3 8" xfId="5966" xr:uid="{650CD067-A92C-4545-88A3-4324B7895641}"/>
    <cellStyle name="AggOrangeRBorder 2 3 8 2" xfId="17398" xr:uid="{C53CC80F-1308-49BD-A8E3-810A42D7CC8B}"/>
    <cellStyle name="AggOrangeRBorder 2 3 9" xfId="6389" xr:uid="{CF71EB36-7A70-4C12-85E4-34AB47B722CE}"/>
    <cellStyle name="AggOrangeRBorder 2 4" xfId="17878" xr:uid="{10D3A90E-9655-4103-9514-30E38937E13C}"/>
    <cellStyle name="AggOrangeRBorder 3" xfId="587" xr:uid="{8506B766-2863-4AF4-8E00-33845032DBEF}"/>
    <cellStyle name="AggOrangeRBorder 3 2" xfId="217" xr:uid="{B7BB9FA7-39D4-48AE-868C-62C0099168AF}"/>
    <cellStyle name="AggOrangeRBorder 3 2 2" xfId="819" xr:uid="{ADCE08FF-F252-4AED-AC63-722B375DDFEA}"/>
    <cellStyle name="AggOrangeRBorder 3 2 2 10" xfId="18073" xr:uid="{12FC041D-6E70-424B-8340-E1481C8F4001}"/>
    <cellStyle name="AggOrangeRBorder 3 2 2 2" xfId="1321" xr:uid="{DADCF033-2AC0-4E4B-85FB-FBDCF023FD43}"/>
    <cellStyle name="AggOrangeRBorder 3 2 2 2 2" xfId="5463" xr:uid="{1E37E316-CA73-456A-9C2F-C2E62A167472}"/>
    <cellStyle name="AggOrangeRBorder 3 2 2 2 2 2" xfId="16895" xr:uid="{51A0883D-F4CE-43D5-BBEE-7A6518FFB037}"/>
    <cellStyle name="AggOrangeRBorder 3 2 2 2 3" xfId="4677" xr:uid="{E5C03CA6-D3A2-48B8-B6C3-66BE60DA2C7D}"/>
    <cellStyle name="AggOrangeRBorder 3 2 2 2 3 2" xfId="16109" xr:uid="{366E78CE-0F84-4074-945C-64004D0005D8}"/>
    <cellStyle name="AggOrangeRBorder 3 2 2 2 4" xfId="6892" xr:uid="{3636D2D8-8960-417F-8249-4A2BD6661305}"/>
    <cellStyle name="AggOrangeRBorder 3 2 2 2 5" xfId="8903" xr:uid="{B56F29BD-8DB2-4FB4-8DB4-CF6949A6DE03}"/>
    <cellStyle name="AggOrangeRBorder 3 2 2 2 6" xfId="9648" xr:uid="{B42C0A99-E873-412B-BEE6-8DE66B84E828}"/>
    <cellStyle name="AggOrangeRBorder 3 2 2 2 7" xfId="11578" xr:uid="{E66B3B43-F68E-4107-987B-83E7D5FF28AD}"/>
    <cellStyle name="AggOrangeRBorder 3 2 2 2 8" xfId="14437" xr:uid="{F5CCE8C8-0D3F-445B-9C70-B437AAB6EFDF}"/>
    <cellStyle name="AggOrangeRBorder 3 2 2 2 9" xfId="18573" xr:uid="{825BACE5-38BC-46AC-B3C1-5AB69C59DBE4}"/>
    <cellStyle name="AggOrangeRBorder 3 2 2 3" xfId="4121" xr:uid="{34A1A7E6-CE58-4C8F-B99D-6C2B5B76D08D}"/>
    <cellStyle name="AggOrangeRBorder 3 2 2 3 2" xfId="15553" xr:uid="{D76342FB-82B1-4A63-93E9-1E6F9677EC99}"/>
    <cellStyle name="AggOrangeRBorder 3 2 2 4" xfId="5770" xr:uid="{FD63C30C-CB83-4810-9E37-9E0D89B68FD9}"/>
    <cellStyle name="AggOrangeRBorder 3 2 2 4 2" xfId="17202" xr:uid="{AB2B73E6-74E2-4B2B-A234-F799AA46C8D9}"/>
    <cellStyle name="AggOrangeRBorder 3 2 2 5" xfId="6515" xr:uid="{880B4813-4233-4CDD-BC6B-18EB0906ECE0}"/>
    <cellStyle name="AggOrangeRBorder 3 2 2 6" xfId="8479" xr:uid="{E384622F-ED7A-484F-8452-383568D95E56}"/>
    <cellStyle name="AggOrangeRBorder 3 2 2 7" xfId="9979" xr:uid="{EE6955A1-73CF-47EF-9682-D03C523BB5DA}"/>
    <cellStyle name="AggOrangeRBorder 3 2 2 8" xfId="12116" xr:uid="{3A719259-29AF-458B-9C51-BEFC71875659}"/>
    <cellStyle name="AggOrangeRBorder 3 2 2 9" xfId="13654" xr:uid="{9DBE8F22-2AB1-4F2B-88E8-0D4D12D65324}"/>
    <cellStyle name="AggOrangeRBorder 3 2 3" xfId="1034" xr:uid="{0618C3DD-25B9-4446-A9B8-C363FD675913}"/>
    <cellStyle name="AggOrangeRBorder 3 2 3 10" xfId="18287" xr:uid="{7588CA70-C394-4A97-8CA8-D3F44FC842AC}"/>
    <cellStyle name="AggOrangeRBorder 3 2 3 2" xfId="1345" xr:uid="{C87E3CF3-CB56-4DEB-B5D1-A2E4D096372D}"/>
    <cellStyle name="AggOrangeRBorder 3 2 3 2 2" xfId="5443" xr:uid="{880672B9-2863-49E7-BF5D-EC1EC01924ED}"/>
    <cellStyle name="AggOrangeRBorder 3 2 3 2 2 2" xfId="16875" xr:uid="{EA45944F-53B7-476A-B7A6-2DFD9216178B}"/>
    <cellStyle name="AggOrangeRBorder 3 2 3 2 3" xfId="4718" xr:uid="{5B6A5FE3-D30E-4D92-8C34-EE8A807C5B82}"/>
    <cellStyle name="AggOrangeRBorder 3 2 3 2 3 2" xfId="16150" xr:uid="{A1BBF48E-C1C0-4C85-9CBC-DAF6C10FD0EB}"/>
    <cellStyle name="AggOrangeRBorder 3 2 3 2 4" xfId="6910" xr:uid="{4317EE8B-F662-4DD5-9363-0DC3B8812C5E}"/>
    <cellStyle name="AggOrangeRBorder 3 2 3 2 5" xfId="8927" xr:uid="{5F1E0E87-DF22-423E-8DB2-DC40B39ADE6F}"/>
    <cellStyle name="AggOrangeRBorder 3 2 3 2 6" xfId="9151" xr:uid="{8DC4CC68-BA7D-40E9-A2E7-2B2CA92121AA}"/>
    <cellStyle name="AggOrangeRBorder 3 2 3 2 7" xfId="11822" xr:uid="{10EF12A9-6B97-4479-B82A-B3D9BF8B4E11}"/>
    <cellStyle name="AggOrangeRBorder 3 2 3 2 8" xfId="14421" xr:uid="{30EB4919-7F6E-4DD7-9129-28809BCCCBEB}"/>
    <cellStyle name="AggOrangeRBorder 3 2 3 2 9" xfId="18597" xr:uid="{503D6CEF-C984-409A-8D73-9FC237CA77BD}"/>
    <cellStyle name="AggOrangeRBorder 3 2 3 3" xfId="5637" xr:uid="{0CE7ED0F-3196-4769-99EE-D38BDAC81F39}"/>
    <cellStyle name="AggOrangeRBorder 3 2 3 3 2" xfId="17069" xr:uid="{FD70F0B6-A2EE-4FF1-A933-CDBA74A0858E}"/>
    <cellStyle name="AggOrangeRBorder 3 2 3 4" xfId="5015" xr:uid="{79B6E5FE-1943-48B8-9D8A-E06B65002B19}"/>
    <cellStyle name="AggOrangeRBorder 3 2 3 4 2" xfId="16447" xr:uid="{DF1B04F4-B197-4933-936C-FDDDC6F56CB7}"/>
    <cellStyle name="AggOrangeRBorder 3 2 3 5" xfId="6666" xr:uid="{9FB578CE-B84E-4F67-9E3C-A2D5B2D76EC1}"/>
    <cellStyle name="AggOrangeRBorder 3 2 3 6" xfId="8627" xr:uid="{91994F36-322F-473F-B265-DD4F6ABC4989}"/>
    <cellStyle name="AggOrangeRBorder 3 2 3 7" xfId="9298" xr:uid="{1C9E0AF9-603D-46B5-BA79-F1DFFD6B632A}"/>
    <cellStyle name="AggOrangeRBorder 3 2 3 8" xfId="11245" xr:uid="{0069E995-A3EB-46C8-974D-59860B1FDA55}"/>
    <cellStyle name="AggOrangeRBorder 3 2 3 9" xfId="14631" xr:uid="{4F6E6244-C16A-4F15-B0BC-03866F10906F}"/>
    <cellStyle name="AggOrangeRBorder 3 2 4" xfId="17847" xr:uid="{F066E50B-DB93-4C60-9133-347E5D35D338}"/>
    <cellStyle name="AggOrangeRBorder 3 3" xfId="17930" xr:uid="{C37FE830-AF6D-416C-9798-2EF57366D5C4}"/>
    <cellStyle name="AggOrangeRBorder 4" xfId="445" xr:uid="{ABE3769F-F733-4500-9A6D-757338819449}"/>
    <cellStyle name="AggOrangeRBorder 4 10" xfId="8217" xr:uid="{9581E004-2FBB-4D87-B473-BC6F0F15A036}"/>
    <cellStyle name="AggOrangeRBorder 4 11" xfId="10029" xr:uid="{F83FFA30-95DF-4EE7-A5FE-179FD3C10BBD}"/>
    <cellStyle name="AggOrangeRBorder 4 12" xfId="12557" xr:uid="{E690C9F5-8DD7-4D2C-8EF3-49BD6D183AC7}"/>
    <cellStyle name="AggOrangeRBorder 4 13" xfId="14752" xr:uid="{764E77BB-7050-4667-954D-52CEE60BD961}"/>
    <cellStyle name="AggOrangeRBorder 4 14" xfId="17905" xr:uid="{D5C5ABC0-6CDD-468C-86E3-8A42A5BEEFFA}"/>
    <cellStyle name="AggOrangeRBorder 4 2" xfId="784" xr:uid="{C6DEF15E-2FE1-4214-B48B-122DC6F8DAC3}"/>
    <cellStyle name="AggOrangeRBorder 4 2 10" xfId="14711" xr:uid="{5821CF10-E635-4424-87CA-C156DF0FED71}"/>
    <cellStyle name="AggOrangeRBorder 4 2 11" xfId="18038" xr:uid="{F7E0B6BC-1A7B-4826-AE06-B7D1ED0F9EE4}"/>
    <cellStyle name="AggOrangeRBorder 4 2 2" xfId="999" xr:uid="{AE5D6FD5-33F8-43A5-9306-7BCBA90DFA79}"/>
    <cellStyle name="AggOrangeRBorder 4 2 2 10" xfId="18252" xr:uid="{33C12F73-D35E-4054-B8CE-CE8F3EB807B8}"/>
    <cellStyle name="AggOrangeRBorder 4 2 2 2" xfId="1257" xr:uid="{A1B0BF86-A927-47B1-BB88-AE4CBA427A48}"/>
    <cellStyle name="AggOrangeRBorder 4 2 2 2 2" xfId="5512" xr:uid="{4B93F91D-7260-402C-A9E6-8E92A51DC91B}"/>
    <cellStyle name="AggOrangeRBorder 4 2 2 2 2 2" xfId="16944" xr:uid="{4A57FCC6-75E9-43DC-907F-7B9CA48950FB}"/>
    <cellStyle name="AggOrangeRBorder 4 2 2 2 3" xfId="3797" xr:uid="{609A7B58-19B3-4DC2-A513-BE637891A8F1}"/>
    <cellStyle name="AggOrangeRBorder 4 2 2 2 3 2" xfId="15229" xr:uid="{44942D1B-6363-41B0-B080-952609835B17}"/>
    <cellStyle name="AggOrangeRBorder 4 2 2 2 4" xfId="6846" xr:uid="{12E81885-8AD5-4AEC-8141-D31A62864606}"/>
    <cellStyle name="AggOrangeRBorder 4 2 2 2 5" xfId="8839" xr:uid="{E9186BFC-9FA6-41F7-B64D-B18CEF3FBB48}"/>
    <cellStyle name="AggOrangeRBorder 4 2 2 2 6" xfId="9694" xr:uid="{4549080E-695F-4D64-AC98-ECA84B8CD90A}"/>
    <cellStyle name="AggOrangeRBorder 4 2 2 2 7" xfId="11772" xr:uid="{37692EC1-F4EA-4F2D-BC6D-A1CC96F3FF74}"/>
    <cellStyle name="AggOrangeRBorder 4 2 2 2 8" xfId="14482" xr:uid="{47225156-5864-4216-9645-90075B3A8503}"/>
    <cellStyle name="AggOrangeRBorder 4 2 2 2 9" xfId="18509" xr:uid="{0A575EA2-15C3-4BFA-8175-53DD78E5E98B}"/>
    <cellStyle name="AggOrangeRBorder 4 2 2 3" xfId="4074" xr:uid="{3229BCB3-F89E-402E-B704-C95E6A618D1F}"/>
    <cellStyle name="AggOrangeRBorder 4 2 2 3 2" xfId="15506" xr:uid="{FAE8F571-F67D-48CF-A304-2E15A1987EC1}"/>
    <cellStyle name="AggOrangeRBorder 4 2 2 4" xfId="4367" xr:uid="{8567578B-2A2F-40D5-8EF2-E82439C7D720}"/>
    <cellStyle name="AggOrangeRBorder 4 2 2 4 2" xfId="15799" xr:uid="{F7764D60-617B-4603-A289-D196793951FA}"/>
    <cellStyle name="AggOrangeRBorder 4 2 2 5" xfId="6639" xr:uid="{A2FF9346-B665-4E0B-BBDF-96388CD8B055}"/>
    <cellStyle name="AggOrangeRBorder 4 2 2 6" xfId="8603" xr:uid="{4F43AF4C-8657-4B79-A53C-F0AA6563B7D3}"/>
    <cellStyle name="AggOrangeRBorder 4 2 2 7" xfId="9890" xr:uid="{047215DE-036B-4618-A440-04CDBC674690}"/>
    <cellStyle name="AggOrangeRBorder 4 2 2 8" xfId="11761" xr:uid="{97F82249-37C9-4EBD-9FD2-09B1A3FC93FD}"/>
    <cellStyle name="AggOrangeRBorder 4 2 2 9" xfId="14660" xr:uid="{65378B84-EF13-47E6-8F57-02AA796967FA}"/>
    <cellStyle name="AggOrangeRBorder 4 2 3" xfId="1273" xr:uid="{C04D62B4-A9E0-44B1-B250-435224C0834F}"/>
    <cellStyle name="AggOrangeRBorder 4 2 3 2" xfId="5500" xr:uid="{0B0A3C47-EADC-4ABF-ABDE-5E2C0A1CFD3B}"/>
    <cellStyle name="AggOrangeRBorder 4 2 3 2 2" xfId="16932" xr:uid="{9E94246F-0D2A-4768-9C8D-87221E68E4C5}"/>
    <cellStyle name="AggOrangeRBorder 4 2 3 3" xfId="4659" xr:uid="{2CA8999B-9A7E-43C4-B734-A0FD35F0D66E}"/>
    <cellStyle name="AggOrangeRBorder 4 2 3 3 2" xfId="16091" xr:uid="{3D49C107-5875-4E0D-956A-5E6C8C8DB0A5}"/>
    <cellStyle name="AggOrangeRBorder 4 2 3 4" xfId="6856" xr:uid="{236FCF7E-A864-4597-A4E5-78BAACA70691}"/>
    <cellStyle name="AggOrangeRBorder 4 2 3 5" xfId="8855" xr:uid="{6D15B336-4A8D-4F5F-827B-096DB896178D}"/>
    <cellStyle name="AggOrangeRBorder 4 2 3 6" xfId="9684" xr:uid="{112314CE-0CCF-4573-8988-EF2A2CFFFCE6}"/>
    <cellStyle name="AggOrangeRBorder 4 2 3 7" xfId="12202" xr:uid="{C5C35CF6-8ABF-428B-95D4-BD9D59F937BD}"/>
    <cellStyle name="AggOrangeRBorder 4 2 3 8" xfId="14009" xr:uid="{FB16047F-49BB-471B-97A3-542AC38151B5}"/>
    <cellStyle name="AggOrangeRBorder 4 2 3 9" xfId="18525" xr:uid="{127179A5-3C31-490B-B0DA-FFD8EB246658}"/>
    <cellStyle name="AggOrangeRBorder 4 2 4" xfId="3736" xr:uid="{AE98337F-EFD7-4345-A1FB-2DC386B38D14}"/>
    <cellStyle name="AggOrangeRBorder 4 2 4 2" xfId="15168" xr:uid="{84405D8D-2667-47E6-A1C6-D6AE9F01D57C}"/>
    <cellStyle name="AggOrangeRBorder 4 2 5" xfId="4201" xr:uid="{E1A46D37-88A1-4A12-87AB-9846E21D2016}"/>
    <cellStyle name="AggOrangeRBorder 4 2 5 2" xfId="15633" xr:uid="{97D2BBDA-CB5D-4BBB-A85E-D1F305FBCF99}"/>
    <cellStyle name="AggOrangeRBorder 4 2 6" xfId="6488" xr:uid="{5A13EFB8-0FC8-4493-9A68-BF7F9BA02CF2}"/>
    <cellStyle name="AggOrangeRBorder 4 2 7" xfId="8455" xr:uid="{E9B02C95-C5B3-4696-B797-44D0C9B29352}"/>
    <cellStyle name="AggOrangeRBorder 4 2 8" xfId="8233" xr:uid="{BBE08B50-B6AF-4D4D-958A-3DB04687D2E3}"/>
    <cellStyle name="AggOrangeRBorder 4 2 9" xfId="12285" xr:uid="{4FE467CB-3FC9-4A33-B97F-6BE5770C3326}"/>
    <cellStyle name="AggOrangeRBorder 4 3" xfId="817" xr:uid="{5AFCD7AB-6993-4745-839E-86A73693FB35}"/>
    <cellStyle name="AggOrangeRBorder 4 3 10" xfId="13734" xr:uid="{0B5EE887-9AB5-4855-B5A1-E63E7A08EF8E}"/>
    <cellStyle name="AggOrangeRBorder 4 3 11" xfId="18071" xr:uid="{0EDCA536-EF4C-4A59-920B-4D4D908FBE94}"/>
    <cellStyle name="AggOrangeRBorder 4 3 2" xfId="1032" xr:uid="{F4D88973-A19F-4866-B1D5-2D4AD0BEEBEA}"/>
    <cellStyle name="AggOrangeRBorder 4 3 2 10" xfId="18285" xr:uid="{EB2962B3-E46D-4443-868A-479E8C1FB191}"/>
    <cellStyle name="AggOrangeRBorder 4 3 2 2" xfId="1277" xr:uid="{0497E055-C20F-4809-A94D-08047FF06CBD}"/>
    <cellStyle name="AggOrangeRBorder 4 3 2 2 2" xfId="5497" xr:uid="{5F34AA63-343D-4775-AB69-88D33CFCD28B}"/>
    <cellStyle name="AggOrangeRBorder 4 3 2 2 2 2" xfId="16929" xr:uid="{284FC47F-2CF6-4624-B411-059A664B7494}"/>
    <cellStyle name="AggOrangeRBorder 4 3 2 2 3" xfId="3874" xr:uid="{591DC099-3A84-439D-8EFB-33DBDE3EECBC}"/>
    <cellStyle name="AggOrangeRBorder 4 3 2 2 3 2" xfId="15306" xr:uid="{C046301C-2A87-46DA-BE34-52DBBEE11207}"/>
    <cellStyle name="AggOrangeRBorder 4 3 2 2 4" xfId="6858" xr:uid="{0289895A-5B89-4F0E-93B1-B9C6182D1B7A}"/>
    <cellStyle name="AggOrangeRBorder 4 3 2 2 5" xfId="8859" xr:uid="{D0981641-61EF-47C9-B8FF-703F70D0AFC2}"/>
    <cellStyle name="AggOrangeRBorder 4 3 2 2 6" xfId="9246" xr:uid="{F54891AF-6CB3-480C-984C-0ED2C5140EDA}"/>
    <cellStyle name="AggOrangeRBorder 4 3 2 2 7" xfId="12949" xr:uid="{2E1C7320-CF42-4288-82CE-25516107C869}"/>
    <cellStyle name="AggOrangeRBorder 4 3 2 2 8" xfId="14465" xr:uid="{CC5209A5-A0E2-4880-AA18-D574F3D2796E}"/>
    <cellStyle name="AggOrangeRBorder 4 3 2 2 9" xfId="18529" xr:uid="{5370169A-6375-4AC5-966A-553EE474C6DE}"/>
    <cellStyle name="AggOrangeRBorder 4 3 2 3" xfId="5638" xr:uid="{12E9A796-E468-422A-976F-3F5D9E7CC649}"/>
    <cellStyle name="AggOrangeRBorder 4 3 2 3 2" xfId="17070" xr:uid="{BDFBB658-16B7-449B-BB2A-10C337C19A59}"/>
    <cellStyle name="AggOrangeRBorder 4 3 2 4" xfId="4193" xr:uid="{C0901128-F9DC-4EBC-BADF-A0F94AD80A00}"/>
    <cellStyle name="AggOrangeRBorder 4 3 2 4 2" xfId="15625" xr:uid="{11293A67-D092-4494-A345-0A5822AA73D7}"/>
    <cellStyle name="AggOrangeRBorder 4 3 2 5" xfId="6665" xr:uid="{9B0B4850-708C-46CC-9729-47BB1D2FDED1}"/>
    <cellStyle name="AggOrangeRBorder 4 3 2 6" xfId="8626" xr:uid="{7F408F6C-D567-481D-8784-8C64B8B6B6F4}"/>
    <cellStyle name="AggOrangeRBorder 4 3 2 7" xfId="9863" xr:uid="{28296C1B-A0BB-41A2-8697-9C7D69B5F4E7}"/>
    <cellStyle name="AggOrangeRBorder 4 3 2 8" xfId="11310" xr:uid="{A8EA0B45-43FE-42A3-860E-F83F376344A3}"/>
    <cellStyle name="AggOrangeRBorder 4 3 2 9" xfId="14070" xr:uid="{312EED4B-8332-44B2-BF1C-93CE226B0919}"/>
    <cellStyle name="AggOrangeRBorder 4 3 3" xfId="1477" xr:uid="{EB999308-29FC-456D-BADA-A35185D70241}"/>
    <cellStyle name="AggOrangeRBorder 4 3 3 2" xfId="5347" xr:uid="{D6D66D1B-3D6E-46FD-AB13-87E2979B1A30}"/>
    <cellStyle name="AggOrangeRBorder 4 3 3 2 2" xfId="16779" xr:uid="{BD89AAA0-CD61-4BF1-B167-39AD29F47198}"/>
    <cellStyle name="AggOrangeRBorder 4 3 3 3" xfId="4265" xr:uid="{9B04A272-4BE7-4D75-962D-4AF02B382238}"/>
    <cellStyle name="AggOrangeRBorder 4 3 3 3 2" xfId="15697" xr:uid="{9DB206E2-2FEC-41D5-B3C3-23BEDC74E584}"/>
    <cellStyle name="AggOrangeRBorder 4 3 3 4" xfId="7017" xr:uid="{9D25507C-3486-414C-A8BD-FD94690ADE5B}"/>
    <cellStyle name="AggOrangeRBorder 4 3 3 5" xfId="9059" xr:uid="{136F19CA-323E-4760-9310-2EBAB5E3D77E}"/>
    <cellStyle name="AggOrangeRBorder 4 3 3 6" xfId="8107" xr:uid="{13B5A6CB-3B47-4782-A2BD-36D031DB1395}"/>
    <cellStyle name="AggOrangeRBorder 4 3 3 7" xfId="12021" xr:uid="{483019D1-9210-48E6-BF7E-C0998A2C411A}"/>
    <cellStyle name="AggOrangeRBorder 4 3 3 8" xfId="13963" xr:uid="{C5C7E70A-A251-484F-B03B-F894160EEA68}"/>
    <cellStyle name="AggOrangeRBorder 4 3 3 9" xfId="18729" xr:uid="{BD35F802-40CD-4EE4-9C08-92E91F210B9D}"/>
    <cellStyle name="AggOrangeRBorder 4 3 4" xfId="4386" xr:uid="{38715B4B-9EED-4E91-A3E5-74AEE52C58E6}"/>
    <cellStyle name="AggOrangeRBorder 4 3 4 2" xfId="15818" xr:uid="{23686807-3115-44D1-9A2E-07ADD6A5E7B4}"/>
    <cellStyle name="AggOrangeRBorder 4 3 5" xfId="4890" xr:uid="{5EA9A02E-993B-4323-9ED6-96263A152856}"/>
    <cellStyle name="AggOrangeRBorder 4 3 5 2" xfId="16322" xr:uid="{03F8B79C-E516-4071-BA2E-872D538C6E85}"/>
    <cellStyle name="AggOrangeRBorder 4 3 6" xfId="6514" xr:uid="{8BB0F2F7-22DA-4B81-AE31-5235DB78420E}"/>
    <cellStyle name="AggOrangeRBorder 4 3 7" xfId="8478" xr:uid="{36410DA1-6FDB-4AF1-9151-F316C558FD6D}"/>
    <cellStyle name="AggOrangeRBorder 4 3 8" xfId="9980" xr:uid="{47A5B3F5-4521-45DE-9B8D-4EF3EA70FB65}"/>
    <cellStyle name="AggOrangeRBorder 4 3 9" xfId="11344" xr:uid="{4982823F-D338-47F0-A57B-01CA4808CD21}"/>
    <cellStyle name="AggOrangeRBorder 4 4" xfId="838" xr:uid="{3AE7AD53-AFBE-4D9A-B602-DF07720B2FEF}"/>
    <cellStyle name="AggOrangeRBorder 4 4 10" xfId="13728" xr:uid="{1C8693F0-A583-47A9-8D5D-BA260B10AE05}"/>
    <cellStyle name="AggOrangeRBorder 4 4 11" xfId="18092" xr:uid="{2283047C-37E4-4609-AC3B-EA3B91C37A99}"/>
    <cellStyle name="AggOrangeRBorder 4 4 2" xfId="1053" xr:uid="{90823407-25AC-46FD-B9E7-CDBBDAB6D4F7}"/>
    <cellStyle name="AggOrangeRBorder 4 4 2 10" xfId="18306" xr:uid="{D4744040-F549-4912-94F4-11703ADAA101}"/>
    <cellStyle name="AggOrangeRBorder 4 4 2 2" xfId="1555" xr:uid="{F1BEDCE6-FFFB-4230-892E-DEA552BEECD3}"/>
    <cellStyle name="AggOrangeRBorder 4 4 2 2 2" xfId="3723" xr:uid="{98C6D1C0-0450-4E97-9DF0-7CB221F3C130}"/>
    <cellStyle name="AggOrangeRBorder 4 4 2 2 2 2" xfId="15155" xr:uid="{D1DBFECB-1AEF-4018-8AC1-B0577B473F57}"/>
    <cellStyle name="AggOrangeRBorder 4 4 2 2 3" xfId="4867" xr:uid="{DAEBC40F-C9A4-4AF8-ABFE-F80E0EC3A38F}"/>
    <cellStyle name="AggOrangeRBorder 4 4 2 2 3 2" xfId="16299" xr:uid="{4168B87C-7368-4C43-BC77-EE87EDDF42EF}"/>
    <cellStyle name="AggOrangeRBorder 4 4 2 2 4" xfId="7079" xr:uid="{059414A3-C5E5-4387-9C60-0020E24176DC}"/>
    <cellStyle name="AggOrangeRBorder 4 4 2 2 5" xfId="9137" xr:uid="{2FF14A15-9DD0-4434-951E-2F08F983A0EA}"/>
    <cellStyle name="AggOrangeRBorder 4 4 2 2 6" xfId="9533" xr:uid="{A34F627D-322D-4383-8D0A-0F867325E5B4}"/>
    <cellStyle name="AggOrangeRBorder 4 4 2 2 7" xfId="12247" xr:uid="{40090832-7B63-4969-AA73-8667BE07FA84}"/>
    <cellStyle name="AggOrangeRBorder 4 4 2 2 8" xfId="13927" xr:uid="{74A9CC55-A767-47AA-A959-A7FC0833DDB0}"/>
    <cellStyle name="AggOrangeRBorder 4 4 2 2 9" xfId="18807" xr:uid="{A9EDEDF6-A6E3-4DD1-85AE-787F1B38EDE6}"/>
    <cellStyle name="AggOrangeRBorder 4 4 2 3" xfId="3914" xr:uid="{09BE24F6-6D9A-45BF-87ED-8B92D38B261D}"/>
    <cellStyle name="AggOrangeRBorder 4 4 2 3 2" xfId="15346" xr:uid="{10E9320A-7E34-4282-B377-B150812A1022}"/>
    <cellStyle name="AggOrangeRBorder 4 4 2 4" xfId="4422" xr:uid="{D39E0BEC-E64C-40C3-A2E4-622F735B79A5}"/>
    <cellStyle name="AggOrangeRBorder 4 4 2 4 2" xfId="15854" xr:uid="{69C38423-7E71-4D6C-95FB-EBE352568705}"/>
    <cellStyle name="AggOrangeRBorder 4 4 2 5" xfId="6679" xr:uid="{D1568E95-FBEA-40B1-BD35-2CCEA8BB73C1}"/>
    <cellStyle name="AggOrangeRBorder 4 4 2 6" xfId="8638" xr:uid="{FE15E4DF-5D67-4212-A924-5CB4A84A632F}"/>
    <cellStyle name="AggOrangeRBorder 4 4 2 7" xfId="9847" xr:uid="{A9A46A8C-D736-4237-8D02-15955AD3628D}"/>
    <cellStyle name="AggOrangeRBorder 4 4 2 8" xfId="11376" xr:uid="{625F8C32-2773-496C-AF15-3726A81C681D}"/>
    <cellStyle name="AggOrangeRBorder 4 4 2 9" xfId="14064" xr:uid="{5871FD78-719F-4111-A9A1-7BECC88AA060}"/>
    <cellStyle name="AggOrangeRBorder 4 4 3" xfId="1413" xr:uid="{5BE45B01-91C5-46E2-AF7D-26BF4926F288}"/>
    <cellStyle name="AggOrangeRBorder 4 4 3 2" xfId="5394" xr:uid="{D8BF801D-4A86-4269-95F5-BE234517DBB5}"/>
    <cellStyle name="AggOrangeRBorder 4 4 3 2 2" xfId="16826" xr:uid="{27B172A6-B396-4D4D-91E9-1CDA5CF831D7}"/>
    <cellStyle name="AggOrangeRBorder 4 4 3 3" xfId="4458" xr:uid="{73A43450-956B-40F0-BEA5-3FBB2413F528}"/>
    <cellStyle name="AggOrangeRBorder 4 4 3 3 2" xfId="15890" xr:uid="{897A0B28-48B8-4E3E-8A6A-995B28ECB9F9}"/>
    <cellStyle name="AggOrangeRBorder 4 4 3 4" xfId="6965" xr:uid="{1DBAB070-240F-441F-A7A5-30A13A2BEF33}"/>
    <cellStyle name="AggOrangeRBorder 4 4 3 5" xfId="8995" xr:uid="{8BBF4FB2-B3E9-480E-A261-649225D0118B}"/>
    <cellStyle name="AggOrangeRBorder 4 4 3 6" xfId="9202" xr:uid="{4B795D79-2F36-42D4-96EB-969FB9B7643B}"/>
    <cellStyle name="AggOrangeRBorder 4 4 3 7" xfId="11343" xr:uid="{0554EA93-E292-4C95-83BD-29C9D0CCEEE5}"/>
    <cellStyle name="AggOrangeRBorder 4 4 3 8" xfId="14377" xr:uid="{406EAF00-B426-458C-AFF2-583C18BD764A}"/>
    <cellStyle name="AggOrangeRBorder 4 4 3 9" xfId="18665" xr:uid="{CAA6A68E-0884-4D3D-9546-9D9F74F341F4}"/>
    <cellStyle name="AggOrangeRBorder 4 4 4" xfId="4881" xr:uid="{190E60AC-D53C-46DE-8B6A-4E3C6A2B247A}"/>
    <cellStyle name="AggOrangeRBorder 4 4 4 2" xfId="16313" xr:uid="{37B3164C-40AB-4808-839D-E9B0BA349DE4}"/>
    <cellStyle name="AggOrangeRBorder 4 4 5" xfId="4900" xr:uid="{EA6DA13F-6092-434D-AF33-7342E4C44B8E}"/>
    <cellStyle name="AggOrangeRBorder 4 4 5 2" xfId="16332" xr:uid="{044D0ABB-F07E-4311-BC92-325BA2A9E2F9}"/>
    <cellStyle name="AggOrangeRBorder 4 4 6" xfId="6529" xr:uid="{E20E8BC3-A665-4DEC-8DBB-11E3BB80C4AF}"/>
    <cellStyle name="AggOrangeRBorder 4 4 7" xfId="8490" xr:uid="{2F7634A2-87DB-4B1D-88BF-D598A707A5F1}"/>
    <cellStyle name="AggOrangeRBorder 4 4 8" xfId="8253" xr:uid="{B9724FA1-11B4-494F-A11A-423894BB951A}"/>
    <cellStyle name="AggOrangeRBorder 4 4 9" xfId="12212" xr:uid="{8BC90FFF-B0C9-48A0-9A1D-C18B2BE69061}"/>
    <cellStyle name="AggOrangeRBorder 4 5" xfId="870" xr:uid="{9F7E874D-D3A7-4993-AC60-399B3D028F0A}"/>
    <cellStyle name="AggOrangeRBorder 4 5 2" xfId="3448" xr:uid="{586220AF-24F7-4891-9511-9D19F8DADC53}"/>
    <cellStyle name="AggOrangeRBorder 4 5 2 2" xfId="6104" xr:uid="{8595103D-DB46-4EB4-8929-FE2E3B05F130}"/>
    <cellStyle name="AggOrangeRBorder 4 5 2 2 2" xfId="17536" xr:uid="{B2C7395A-6CD8-4FC6-A205-D7B571D3CD05}"/>
    <cellStyle name="AggOrangeRBorder 4 5 2 3" xfId="6248" xr:uid="{8667A2C2-658B-481E-88DD-D946470179C7}"/>
    <cellStyle name="AggOrangeRBorder 4 5 2 3 2" xfId="17680" xr:uid="{251F572F-CFE2-4004-871F-A14A618C1EBE}"/>
    <cellStyle name="AggOrangeRBorder 4 5 2 4" xfId="7494" xr:uid="{CD12F9AC-1965-4EF2-92BF-AF56B20A63E7}"/>
    <cellStyle name="AggOrangeRBorder 4 5 2 5" xfId="10194" xr:uid="{545FD3BE-97F8-4653-9C3B-470CD342F2DB}"/>
    <cellStyle name="AggOrangeRBorder 4 5 2 6" xfId="10402" xr:uid="{E93CD239-7A83-4F7F-8FC2-3C784C414187}"/>
    <cellStyle name="AggOrangeRBorder 4 5 2 7" xfId="13441" xr:uid="{9CF4BF75-8318-41F9-85EB-B4D322B945A5}"/>
    <cellStyle name="AggOrangeRBorder 4 5 2 8" xfId="17820" xr:uid="{5C4C7454-DBC2-4152-85BA-88873B19227C}"/>
    <cellStyle name="AggOrangeRBorder 4 5 2 9" xfId="19080" xr:uid="{5844B941-EC58-48C0-8F16-CB3A04F00653}"/>
    <cellStyle name="AggOrangeRBorder 4 5 3" xfId="18123" xr:uid="{EE3774D9-2371-4E49-8A71-C6F106DF1B00}"/>
    <cellStyle name="AggOrangeRBorder 4 6" xfId="1186" xr:uid="{CA4E5562-9386-4DFF-A16F-6527E710D555}"/>
    <cellStyle name="AggOrangeRBorder 4 6 2" xfId="5560" xr:uid="{36E9656E-955F-4354-AB20-4CACC5BC6778}"/>
    <cellStyle name="AggOrangeRBorder 4 6 2 2" xfId="16992" xr:uid="{3071B48B-EA2D-4FEF-96BE-2A088CD64292}"/>
    <cellStyle name="AggOrangeRBorder 4 6 3" xfId="4472" xr:uid="{8DEA8AE9-3FE5-40E7-9910-757D47C83D74}"/>
    <cellStyle name="AggOrangeRBorder 4 6 3 2" xfId="15904" xr:uid="{0B56C84A-D028-46E7-9E8E-B18E57E9F661}"/>
    <cellStyle name="AggOrangeRBorder 4 6 4" xfId="6788" xr:uid="{3175AE7A-D3F3-49ED-B82A-8CC16857917E}"/>
    <cellStyle name="AggOrangeRBorder 4 6 5" xfId="8768" xr:uid="{67DE06F4-0B9B-4C4D-B9B0-F2517C1DFD2B}"/>
    <cellStyle name="AggOrangeRBorder 4 6 6" xfId="8173" xr:uid="{6A13EC30-7BE2-4370-8A0D-BC8AB5048632}"/>
    <cellStyle name="AggOrangeRBorder 4 6 7" xfId="11328" xr:uid="{E8AED386-E47C-496C-8C70-7CDDA272034C}"/>
    <cellStyle name="AggOrangeRBorder 4 6 8" xfId="14537" xr:uid="{D6C3BB8F-5EA1-4FA3-B24C-8C471DAAC87C}"/>
    <cellStyle name="AggOrangeRBorder 4 6 9" xfId="18438" xr:uid="{18D0E088-F433-491B-987B-835EA357828F}"/>
    <cellStyle name="AggOrangeRBorder 4 7" xfId="5797" xr:uid="{6409A750-D0E4-4440-860A-711B64014EFD}"/>
    <cellStyle name="AggOrangeRBorder 4 7 2" xfId="17229" xr:uid="{2E9C8914-89E0-4A19-9847-EDBF0BFC41E9}"/>
    <cellStyle name="AggOrangeRBorder 4 8" xfId="5967" xr:uid="{2C28B42E-38A3-47B7-B005-A91222009D7A}"/>
    <cellStyle name="AggOrangeRBorder 4 8 2" xfId="17399" xr:uid="{4986D3F0-FFF7-4E36-990E-F16A523C8A58}"/>
    <cellStyle name="AggOrangeRBorder 4 9" xfId="6388" xr:uid="{EA685831-E57D-4AE1-BB9B-14F020E808B3}"/>
    <cellStyle name="AggOrangeRBorder 5" xfId="247" xr:uid="{36EF466E-F115-4EA1-8E03-584DA2AC69AB}"/>
    <cellStyle name="AggOrangeRBorder 5 2" xfId="3417" xr:uid="{1974C96F-4E5B-4480-ACE0-0C31D33D551E}"/>
    <cellStyle name="AggOrangeRBorder 5 2 2" xfId="6073" xr:uid="{B505EF11-B9B6-437B-A3D6-8FE42AD1767F}"/>
    <cellStyle name="AggOrangeRBorder 5 2 2 2" xfId="17505" xr:uid="{1DF1F30D-D359-437F-B861-B20A0C6E800B}"/>
    <cellStyle name="AggOrangeRBorder 5 2 3" xfId="6217" xr:uid="{C107FF21-A0DD-49B3-8C4B-D6B51831018F}"/>
    <cellStyle name="AggOrangeRBorder 5 2 3 2" xfId="17649" xr:uid="{7CCAFDCC-7E9C-43A2-83A4-21B48DA97C00}"/>
    <cellStyle name="AggOrangeRBorder 5 2 4" xfId="7463" xr:uid="{EF3F019A-73DD-4E19-B07A-E58AF61D74C4}"/>
    <cellStyle name="AggOrangeRBorder 5 2 5" xfId="10163" xr:uid="{1FD07685-4CEC-4DD9-82FD-B95F79CFE08B}"/>
    <cellStyle name="AggOrangeRBorder 5 2 6" xfId="10371" xr:uid="{9706A730-1995-49CB-9958-6C84C35DEA77}"/>
    <cellStyle name="AggOrangeRBorder 5 2 7" xfId="13410" xr:uid="{0A9D7194-BC76-4B1A-A2EA-2910976A7D27}"/>
    <cellStyle name="AggOrangeRBorder 5 2 8" xfId="17789" xr:uid="{AA675FF5-9FC9-49CA-87E5-C636AD0427D0}"/>
    <cellStyle name="AggOrangeRBorder 5 2 9" xfId="19049" xr:uid="{4FA725FD-1AF3-4DE7-82FD-04EC8A632DCF}"/>
    <cellStyle name="AggOrangeRBorder 5 3" xfId="17874" xr:uid="{1CDFDDEA-8307-41A0-8DBE-03C8FECF17F9}"/>
    <cellStyle name="AggOrangeRBorder 6" xfId="17845" xr:uid="{E0D3FD44-02C3-4261-8A19-4FF2AD430470}"/>
    <cellStyle name="AggOrangeRBorder_CRFReport-template" xfId="203" xr:uid="{38F99A5F-324E-403A-B196-C56B4B9B7EE6}"/>
    <cellStyle name="Akzent1" xfId="295" xr:uid="{0D1F65A3-897B-45B3-A4EC-0514E826E29F}"/>
    <cellStyle name="Akzent2" xfId="296" xr:uid="{EFF29DB8-CA2E-4DA2-ACBE-1E6DCD4B5353}"/>
    <cellStyle name="Akzent3" xfId="297" xr:uid="{767FE7F8-CED3-4254-ACF4-0BECD6C17031}"/>
    <cellStyle name="Akzent4" xfId="298" xr:uid="{2E1F0D03-10DF-4C4C-9BEC-3EBDB0870D1D}"/>
    <cellStyle name="Akzent5" xfId="299" xr:uid="{4F8F8266-51B5-4029-A22A-4932E407DB68}"/>
    <cellStyle name="Akzent6" xfId="300" xr:uid="{F58C7DFE-5ED1-4A7D-B6AE-A59BC7201997}"/>
    <cellStyle name="assumption 1" xfId="2323" xr:uid="{F17E0894-092A-46D2-9D97-973A622DF60A}"/>
    <cellStyle name="assumption 1 2" xfId="2324" xr:uid="{E2149FDC-4257-44F3-9C7E-B93DF1132046}"/>
    <cellStyle name="assumption 1 2 2" xfId="2325" xr:uid="{4B93B754-1F87-4018-BB5C-185E015AB712}"/>
    <cellStyle name="Assumption 2" xfId="2326" xr:uid="{1E38DE38-9990-4B9E-B0EB-726FC97E2951}"/>
    <cellStyle name="Assumption 2 2" xfId="4288" xr:uid="{CA0F2E42-BB35-4F53-B991-81746F00CB6B}"/>
    <cellStyle name="Assumption 2 2 2" xfId="15720" xr:uid="{F1AC7529-E87D-4256-9FD8-34FCD5E40157}"/>
    <cellStyle name="Assumption 2 3" xfId="5201" xr:uid="{BCF96C33-AB82-4B55-841E-6BB6C63DB515}"/>
    <cellStyle name="Assumption 2 3 2" xfId="16633" xr:uid="{558CB98D-996A-47FB-83E0-CA4F00818166}"/>
    <cellStyle name="Assumption 2 4" xfId="7159" xr:uid="{1BEF038C-3442-4CF7-A2F8-16D687641AEE}"/>
    <cellStyle name="Assumption 2 5" xfId="9411" xr:uid="{3F440ADA-8D70-4589-8ACC-2B47498E5347}"/>
    <cellStyle name="Assumption 2 6" xfId="9403" xr:uid="{39027B89-A5D4-4A06-AB1F-3AB034DE8E86}"/>
    <cellStyle name="Assumption 2 7" xfId="11371" xr:uid="{85522BC8-B8C1-4C4C-99C0-10B93A227560}"/>
    <cellStyle name="Assumption 2 8" xfId="13808" xr:uid="{21065A31-4F80-481D-A407-2DEFA4F1452B}"/>
    <cellStyle name="Assumption 2 9" xfId="18839" xr:uid="{11EB9119-B105-4337-B2F4-07103461801C}"/>
    <cellStyle name="Assumption 3" xfId="2327" xr:uid="{17ABF8BA-CC51-4176-B7E4-5B8DF9CC5AEF}"/>
    <cellStyle name="Assumption Date" xfId="2328" xr:uid="{FD8057FE-4A94-40C5-AD0D-660D8644E323}"/>
    <cellStyle name="Assumption Date 2" xfId="4428" xr:uid="{DCBC7A3B-F5A3-4C99-8EAD-2893063AB8F7}"/>
    <cellStyle name="Assumption Date 2 2" xfId="15860" xr:uid="{18D5DC76-8FDA-40FF-B404-00F41BF6B772}"/>
    <cellStyle name="Assumption Date 3" xfId="3728" xr:uid="{D77D81DD-6C5A-413B-9446-95A99C4C78BB}"/>
    <cellStyle name="Assumption Date 3 2" xfId="15160" xr:uid="{C9FBA5D2-A524-4F32-AA42-008EB1C49B3A}"/>
    <cellStyle name="Assumption Date 4" xfId="7160" xr:uid="{D477307E-4234-4045-B658-00AF8385CEED}"/>
    <cellStyle name="Assumption Date 5" xfId="9413" xr:uid="{DD7C04B9-92FD-4C8A-831D-0C8AA2912263}"/>
    <cellStyle name="Assumption Date 6" xfId="9402" xr:uid="{A35D0103-D6DB-4E1B-AFDF-3539A4155A7A}"/>
    <cellStyle name="Assumption Date 7" xfId="11786" xr:uid="{DA21C1C3-F59A-44DC-BF60-A4562D5A7D3C}"/>
    <cellStyle name="Assumption Date 8" xfId="13755" xr:uid="{4BD7E35D-E700-480C-9E43-22C20A5C0049}"/>
    <cellStyle name="Assumption Date 9" xfId="18840" xr:uid="{EDCD28AA-9ACA-47CD-BF90-684914E359C7}"/>
    <cellStyle name="Ausgabe" xfId="220" hidden="1" xr:uid="{3A5BFBC8-1375-4D52-B27C-B814AA7C92C7}"/>
    <cellStyle name="Ausgabe" xfId="1114" hidden="1" xr:uid="{1CE7A03A-160D-497A-8C24-E21E8326363E}"/>
    <cellStyle name="Ausgabe" xfId="1198" hidden="1" xr:uid="{0D065A21-B6E6-4D2A-89E5-0DB3330DFDA0}"/>
    <cellStyle name="Ausgabe" xfId="1363" hidden="1" xr:uid="{D28DA75C-9C50-4E1B-87E2-D002F15A3AE9}"/>
    <cellStyle name="Ausgabe" xfId="1379" hidden="1" xr:uid="{A51F3824-FE63-4817-B5DC-0E92938D58C6}"/>
    <cellStyle name="Ausgabe" xfId="3342" hidden="1" xr:uid="{D5A8DFD8-9498-4ADF-AB1C-D8AF4A2DD351}"/>
    <cellStyle name="Ausgabe" xfId="3383" hidden="1" xr:uid="{6C6DFFC3-DB3B-42BA-B295-531D54710DBA}"/>
    <cellStyle name="Ausgabe" xfId="3390" hidden="1" xr:uid="{A2E1B150-02AB-4E16-B071-645068BECBF9}"/>
    <cellStyle name="Ausgabe" xfId="3436" hidden="1" xr:uid="{58E507D9-23A0-46C4-8026-0E271B6A2514}"/>
    <cellStyle name="Ausgabe" xfId="3462" hidden="1" xr:uid="{5C1465C3-F975-468A-837F-FFA6AD4C20A9}"/>
    <cellStyle name="Ausgabe" xfId="3472" hidden="1" xr:uid="{1F787A8F-30B7-4BFD-B62B-493001E385AB}"/>
    <cellStyle name="Ausgabe" xfId="3496" hidden="1" xr:uid="{DBEEEEAD-5088-4BC3-A588-BB1C4CBF41C2}"/>
    <cellStyle name="Ausgabe" xfId="3527" hidden="1" xr:uid="{4F1A56D5-08C1-46E7-8B2A-94986CA82C28}"/>
    <cellStyle name="Ausgabe" xfId="3542" hidden="1" xr:uid="{125402EA-9563-4C0C-AF01-F1A40AD54341}"/>
    <cellStyle name="Ausgabe" xfId="3548" hidden="1" xr:uid="{E5C29955-9A4A-43DE-98F7-94DE3DA0A60E}"/>
    <cellStyle name="Ausgabe" xfId="3588" hidden="1" xr:uid="{90D2E772-14C1-4154-9F9A-A4484DF706B0}"/>
    <cellStyle name="Ausgabe" xfId="3629" hidden="1" xr:uid="{1D9B63BD-BDF6-44E4-8676-F027F37DDDAB}"/>
    <cellStyle name="Ausgabe" xfId="3636" hidden="1" xr:uid="{7559FF00-F458-4462-93F4-AA01753D49A5}"/>
    <cellStyle name="Ausgabe" xfId="3672" hidden="1" xr:uid="{CBDF60CE-BC62-4B25-9842-4E7DCBC98CAB}"/>
    <cellStyle name="Ausgabe" xfId="3694" hidden="1" xr:uid="{F6E53A31-29ED-4D79-B8DD-6FDF57867376}"/>
    <cellStyle name="Ausgabe" xfId="3753" hidden="1" xr:uid="{0A6BA259-B37C-4145-B34E-555C69756549}"/>
    <cellStyle name="Ausgabe" xfId="4325" hidden="1" xr:uid="{F485D944-B01E-405E-9570-61E4C99D387E}"/>
    <cellStyle name="Ausgabe" xfId="4382" hidden="1" xr:uid="{44CB0929-911F-45A6-9B42-17CE4751D335}"/>
    <cellStyle name="Ausgabe" xfId="4473" hidden="1" xr:uid="{92C24B16-8D61-4FBA-9CC1-155D0C829428}"/>
    <cellStyle name="Ausgabe" xfId="4484" hidden="1" xr:uid="{450B6ED6-2CF2-479A-8E1F-480C9BE8E481}"/>
    <cellStyle name="Ausgabe" xfId="5842" hidden="1" xr:uid="{3FE3B2BE-57E0-4195-9C55-50046806C0C0}"/>
    <cellStyle name="Ausgabe" xfId="5883" hidden="1" xr:uid="{D0E37853-D812-4C6A-A876-73C4CBA0AAF2}"/>
    <cellStyle name="Ausgabe" xfId="5890" hidden="1" xr:uid="{05B68837-7602-4623-AB7C-54AA191D7928}"/>
    <cellStyle name="Ausgabe" xfId="5929" hidden="1" xr:uid="{4D335650-FF1C-4C3F-B5FB-2BD9C40318D8}"/>
    <cellStyle name="Ausgabe" xfId="5952" hidden="1" xr:uid="{1A682570-4ECE-4E1C-B6DD-01FD1ED70C0E}"/>
    <cellStyle name="Ausgabe" xfId="3892" hidden="1" xr:uid="{C1C94374-328A-46C1-88A9-495832309DD5}"/>
    <cellStyle name="Ausgabe" xfId="5603" hidden="1" xr:uid="{D553BD48-0CCB-412D-95DA-544F8967302A}"/>
    <cellStyle name="Ausgabe" xfId="4798" hidden="1" xr:uid="{03C88362-5A87-4310-9204-C444CD9AEA8A}"/>
    <cellStyle name="Ausgabe" xfId="5430" hidden="1" xr:uid="{8811675C-C96A-4409-92B1-49E7E4B978CD}"/>
    <cellStyle name="Ausgabe" xfId="5416" hidden="1" xr:uid="{731DAFEF-59BF-4C5D-99C8-1F5DF5152460}"/>
    <cellStyle name="Ausgabe" xfId="5998" hidden="1" xr:uid="{59342E0D-AFBB-484D-8C84-935BBA16722D}"/>
    <cellStyle name="Ausgabe" xfId="6039" hidden="1" xr:uid="{055F76CF-9A31-4F93-AD2F-4621B79E105D}"/>
    <cellStyle name="Ausgabe" xfId="6046" hidden="1" xr:uid="{0C283216-01E5-4909-A412-418A83CDC18B}"/>
    <cellStyle name="Ausgabe" xfId="6092" hidden="1" xr:uid="{C948AED0-90FA-4CB3-AE06-A0B39340691D}"/>
    <cellStyle name="Ausgabe" xfId="6118" hidden="1" xr:uid="{8920FA51-0FEA-4B76-8D2C-FB90F924741B}"/>
    <cellStyle name="Ausgabe" xfId="4303" hidden="1" xr:uid="{5C2C46F2-A4F9-492C-982F-C9AD6288F316}"/>
    <cellStyle name="Ausgabe" xfId="5233" hidden="1" xr:uid="{AC8637B6-2402-45E2-A7FB-44654BB74716}"/>
    <cellStyle name="Ausgabe" xfId="4315" hidden="1" xr:uid="{F3D85282-9B62-4028-A391-707B384EE240}"/>
    <cellStyle name="Ausgabe" xfId="5271" hidden="1" xr:uid="{95BF9EE4-EFAA-405F-A491-2DCBAD9BCBA4}"/>
    <cellStyle name="Ausgabe" xfId="4685" hidden="1" xr:uid="{5A353269-487F-492A-A062-CFE467BC709B}"/>
    <cellStyle name="Ausgabe" xfId="6142" hidden="1" xr:uid="{6C214D55-477A-467E-8BFE-1079836817FB}"/>
    <cellStyle name="Ausgabe" xfId="6183" hidden="1" xr:uid="{011C51F1-7E01-449F-9605-C51D550158E0}"/>
    <cellStyle name="Ausgabe" xfId="6190" hidden="1" xr:uid="{4880EE72-FBF0-4E55-A4C3-E1CA24EB8BB6}"/>
    <cellStyle name="Ausgabe" xfId="6236" hidden="1" xr:uid="{A743A55A-385D-4743-B809-F98ED1F0CC45}"/>
    <cellStyle name="Ausgabe" xfId="6262" hidden="1" xr:uid="{C35E2394-4760-4A87-94B0-FD564A444F73}"/>
    <cellStyle name="Ausgabe" xfId="6342" hidden="1" xr:uid="{692B5907-34FA-47E5-A81D-910AA7C854D2}"/>
    <cellStyle name="Ausgabe" xfId="6726" hidden="1" xr:uid="{DC654481-5770-40AD-8C20-A196050FACA6}"/>
    <cellStyle name="Ausgabe" xfId="6797" hidden="1" xr:uid="{E94F4838-C14D-45F9-A874-523BAAE68979}"/>
    <cellStyle name="Ausgabe" xfId="6924" hidden="1" xr:uid="{8F12B232-868A-43E7-BCAC-C1644529ECB1}"/>
    <cellStyle name="Ausgabe" xfId="6934" hidden="1" xr:uid="{244A3E67-E93E-4610-9D14-FF74AB9C09D2}"/>
    <cellStyle name="Ausgabe" xfId="7388" hidden="1" xr:uid="{ABC15D5F-AFD2-42BF-BF80-9F245E08400A}"/>
    <cellStyle name="Ausgabe" xfId="7429" hidden="1" xr:uid="{6B5B8743-6273-43F8-825C-D902E4661533}"/>
    <cellStyle name="Ausgabe" xfId="7436" hidden="1" xr:uid="{4A4ED353-187C-4995-A285-65866D34246E}"/>
    <cellStyle name="Ausgabe" xfId="7482" hidden="1" xr:uid="{F70D4114-DE99-4442-8A9B-7ACD7B717E19}"/>
    <cellStyle name="Ausgabe" xfId="7508" hidden="1" xr:uid="{428A985D-42DC-4C9A-8C84-8FB70117F768}"/>
    <cellStyle name="Ausgabe" xfId="7518" hidden="1" xr:uid="{30D4DB24-BBED-4A7D-B60C-5BBB769A3746}"/>
    <cellStyle name="Ausgabe" xfId="7542" hidden="1" xr:uid="{B8FF128A-7E1A-4349-BF38-65422CD7F3BA}"/>
    <cellStyle name="Ausgabe" xfId="7573" hidden="1" xr:uid="{0FAC254C-C969-44CE-BFD8-3B30BF4B6638}"/>
    <cellStyle name="Ausgabe" xfId="7588" hidden="1" xr:uid="{2C1EA0F8-260E-42D6-A2B6-491ED3B427B4}"/>
    <cellStyle name="Ausgabe" xfId="7594" hidden="1" xr:uid="{2C8B8819-25F5-4E82-97EF-399EF78F468D}"/>
    <cellStyle name="Ausgabe" xfId="7634" hidden="1" xr:uid="{54193E3B-D0B7-46C4-B136-8D069C785F36}"/>
    <cellStyle name="Ausgabe" xfId="7675" hidden="1" xr:uid="{5E2753EA-EC12-45CC-A545-0B1AE4658AA8}"/>
    <cellStyle name="Ausgabe" xfId="7682" hidden="1" xr:uid="{69DDD2A4-A987-44AF-869A-82E283F6A0C4}"/>
    <cellStyle name="Ausgabe" xfId="7718" hidden="1" xr:uid="{FF09942C-A5B2-4952-AB17-496BB353AF7C}"/>
    <cellStyle name="Ausgabe" xfId="7740" hidden="1" xr:uid="{C70A4F8B-8CC2-4A13-9564-82756F797A5A}"/>
    <cellStyle name="Ausgabe" xfId="7375" hidden="1" xr:uid="{EE110825-280C-46AB-B7D3-40E4ABE3951A}"/>
    <cellStyle name="Ausgabe" xfId="7150" hidden="1" xr:uid="{DB731DD5-A6EF-475E-90CC-F31944AB82D1}"/>
    <cellStyle name="Ausgabe" xfId="6322" hidden="1" xr:uid="{940FBA07-7370-4C36-89BB-B6AB1111E990}"/>
    <cellStyle name="Ausgabe" xfId="6706" hidden="1" xr:uid="{94F875A0-C6CF-4795-A8E2-BD732CC40F94}"/>
    <cellStyle name="Ausgabe" xfId="7318" hidden="1" xr:uid="{8DB1BB8A-1E24-4DE6-8DA8-4BFD51BF321D}"/>
    <cellStyle name="Ausgabe" xfId="7758" hidden="1" xr:uid="{F711C24D-7C34-464E-8C97-51873F8A16F2}"/>
    <cellStyle name="Ausgabe" xfId="7799" hidden="1" xr:uid="{F834B965-8554-4C2E-A184-4954F2FDE00B}"/>
    <cellStyle name="Ausgabe" xfId="7806" hidden="1" xr:uid="{761854D2-F0CE-42EE-A228-057845884845}"/>
    <cellStyle name="Ausgabe" xfId="7842" hidden="1" xr:uid="{3CC3C843-DCD7-4117-B87B-C720028FE0DA}"/>
    <cellStyle name="Ausgabe" xfId="7864" hidden="1" xr:uid="{3B8DC0DC-4758-4F9E-BDEF-3620E267F950}"/>
    <cellStyle name="Ausgabe" xfId="7872" hidden="1" xr:uid="{101A8536-9D08-41D5-B338-00BF1FD8EB39}"/>
    <cellStyle name="Ausgabe" xfId="7896" hidden="1" xr:uid="{24F4CCCF-C851-4CFF-98CF-7DD82B95E4DA}"/>
    <cellStyle name="Ausgabe" xfId="7927" hidden="1" xr:uid="{E067CE4B-8FE5-405E-AAF7-A0CCEAAF0EED}"/>
    <cellStyle name="Ausgabe" xfId="7942" hidden="1" xr:uid="{F32AC337-91A2-45FD-880F-4B3B031DEF47}"/>
    <cellStyle name="Ausgabe" xfId="7948" hidden="1" xr:uid="{56FEAD53-D905-43C1-832D-8CED46063CCB}"/>
    <cellStyle name="Ausgabe" xfId="7988" hidden="1" xr:uid="{474E93F7-E19F-4E8F-AFEE-7AFAC50F5B79}"/>
    <cellStyle name="Ausgabe" xfId="8029" hidden="1" xr:uid="{DF482BE0-BDF0-4166-88D4-23AF80E6E407}"/>
    <cellStyle name="Ausgabe" xfId="8036" hidden="1" xr:uid="{9B45C16A-03DF-459F-B807-E28888455DD7}"/>
    <cellStyle name="Ausgabe" xfId="8072" hidden="1" xr:uid="{9F544A83-CB93-4E16-9A38-2EC478427D47}"/>
    <cellStyle name="Ausgabe" xfId="8094" hidden="1" xr:uid="{6480BB17-560C-497C-A672-EF0C67CEADA5}"/>
    <cellStyle name="Ausgabe" xfId="8123" hidden="1" xr:uid="{3573115D-8A47-4EC7-B984-D3AD486DAD8C}"/>
    <cellStyle name="Ausgabe" xfId="8696" hidden="1" xr:uid="{7F412824-14CB-4691-BF25-3054B1BBAF06}"/>
    <cellStyle name="Ausgabe" xfId="8780" hidden="1" xr:uid="{EFA4183B-AFC0-40D0-A30A-2BDBBA432163}"/>
    <cellStyle name="Ausgabe" xfId="8945" hidden="1" xr:uid="{A2A60985-6778-4523-A591-CFEEBE31A57A}"/>
    <cellStyle name="Ausgabe" xfId="8961" hidden="1" xr:uid="{092FAA39-78A9-481B-B383-A3499DC6AC2E}"/>
    <cellStyle name="Ausgabe" xfId="10088" hidden="1" xr:uid="{9BFD7CFD-8413-441F-96F6-0BD0904AEFEB}"/>
    <cellStyle name="Ausgabe" xfId="10129" hidden="1" xr:uid="{311BE0DC-AB5A-4F7B-BAA8-18BE4A8E4181}"/>
    <cellStyle name="Ausgabe" xfId="10136" hidden="1" xr:uid="{6F5DD5E5-817C-4B5F-BD8C-43318128DF6A}"/>
    <cellStyle name="Ausgabe" xfId="10182" hidden="1" xr:uid="{5DA5F220-9C91-4858-BB2E-9AB390405D11}"/>
    <cellStyle name="Ausgabe" xfId="10208" hidden="1" xr:uid="{CCF889DF-30D5-4B58-ABC7-E45E8130071A}"/>
    <cellStyle name="Ausgabe" xfId="9394" hidden="1" xr:uid="{0427DB59-1E02-493B-A689-EF6D11C4029C}"/>
    <cellStyle name="Ausgabe" xfId="9286" hidden="1" xr:uid="{67D93ADE-A3EA-40A4-B9ED-285BB6E05D9A}"/>
    <cellStyle name="Ausgabe" xfId="9736" hidden="1" xr:uid="{5637F90B-4638-4F15-A133-488853FB7AA4}"/>
    <cellStyle name="Ausgabe" xfId="9224" hidden="1" xr:uid="{8ABBE19B-7425-46A5-B75B-DEF75359A0DE}"/>
    <cellStyle name="Ausgabe" xfId="9213" hidden="1" xr:uid="{74DD9D68-577D-4BC4-9AB4-991396758C5C}"/>
    <cellStyle name="Ausgabe" xfId="10296" hidden="1" xr:uid="{4D25BDC6-F5C1-42F2-B086-5DC99B846E6D}"/>
    <cellStyle name="Ausgabe" xfId="10337" hidden="1" xr:uid="{18C1A4C5-14D2-426A-B7ED-21DF142AD898}"/>
    <cellStyle name="Ausgabe" xfId="10344" hidden="1" xr:uid="{DA2F3DFC-36F3-430F-836A-738516E4B791}"/>
    <cellStyle name="Ausgabe" xfId="10390" hidden="1" xr:uid="{A0F6F8D3-0EDF-49C9-A2A0-59A9229F42D6}"/>
    <cellStyle name="Ausgabe" xfId="10416" hidden="1" xr:uid="{BF1AEEDA-0845-4B9B-8C4F-2D3FDE08CE76}"/>
    <cellStyle name="Ausgabe" xfId="8316" hidden="1" xr:uid="{2132A82B-EAD4-46F2-A77B-9A726DE94DA8}"/>
    <cellStyle name="Ausgabe" xfId="10265" hidden="1" xr:uid="{F2FA202C-01A0-4D40-88B9-18F1626CAC24}"/>
    <cellStyle name="Ausgabe" xfId="8555" hidden="1" xr:uid="{D6FFC488-A864-4801-8486-2994B07B61D1}"/>
    <cellStyle name="Ausgabe" xfId="9414" hidden="1" xr:uid="{FE39001A-69CE-44D8-9DA8-4A90CE6C9591}"/>
    <cellStyle name="Ausgabe" xfId="9157" hidden="1" xr:uid="{3215751D-46FE-4C96-A271-EB89C86DF684}"/>
    <cellStyle name="Ausgabe" xfId="10425" hidden="1" xr:uid="{AD025B0F-A1EE-4E20-A768-EB25AB8A1A50}"/>
    <cellStyle name="Ausgabe" xfId="10466" hidden="1" xr:uid="{C5ED3E28-775E-49A9-808A-BBB2C803E169}"/>
    <cellStyle name="Ausgabe" xfId="10473" hidden="1" xr:uid="{AA5A836B-DD25-4FC7-89B4-45CBB06A37E4}"/>
    <cellStyle name="Ausgabe" xfId="10509" hidden="1" xr:uid="{B56A329E-39B1-4080-ACC7-425780E7C896}"/>
    <cellStyle name="Ausgabe" xfId="10531" hidden="1" xr:uid="{B3134A95-1249-49E3-BEBD-A4F3679952BF}"/>
    <cellStyle name="Ausgabe" xfId="10540" hidden="1" xr:uid="{A15B61C0-036E-4819-B982-61DBF00CA98A}"/>
    <cellStyle name="Ausgabe" xfId="10655" hidden="1" xr:uid="{3A3AD138-D52B-40B0-B739-C178F6737D42}"/>
    <cellStyle name="Ausgabe" xfId="10694" hidden="1" xr:uid="{68A65B0C-2EF6-4264-AC46-E86FD296E678}"/>
    <cellStyle name="Ausgabe" xfId="10734" hidden="1" xr:uid="{D39231AA-E6C6-49ED-B37B-043E6A527502}"/>
    <cellStyle name="Ausgabe" xfId="10745" hidden="1" xr:uid="{89BBD33F-6767-4899-A924-88721FAD3E81}"/>
    <cellStyle name="Ausgabe" xfId="10948" hidden="1" xr:uid="{CAF1E1CA-91B0-49AF-AAB1-2E6C8997501D}"/>
    <cellStyle name="Ausgabe" xfId="10989" hidden="1" xr:uid="{3869D888-83AB-48CF-939E-B93FF1552C95}"/>
    <cellStyle name="Ausgabe" xfId="10996" hidden="1" xr:uid="{F9D364C9-9798-4A3D-B1C8-0FD8A93EEE7C}"/>
    <cellStyle name="Ausgabe" xfId="11032" hidden="1" xr:uid="{1DC63AAB-DFFF-4855-AE65-5CE69295F12F}"/>
    <cellStyle name="Ausgabe" xfId="11054" hidden="1" xr:uid="{BCFF3C15-0F19-49AC-9D87-AADAA9923C13}"/>
    <cellStyle name="Ausgabe" xfId="11108" hidden="1" xr:uid="{57321871-EA8F-4D3C-BD4D-4622283C30AF}"/>
    <cellStyle name="Ausgabe" xfId="11480" hidden="1" xr:uid="{1143B243-B0C2-4365-A8CB-8C626A163ACA}"/>
    <cellStyle name="Ausgabe" xfId="11530" hidden="1" xr:uid="{79EA7CB0-97E5-419E-ADC2-0132239FAE47}"/>
    <cellStyle name="Ausgabe" xfId="11616" hidden="1" xr:uid="{1DD83AB9-060B-448D-A292-7C3DC834965B}"/>
    <cellStyle name="Ausgabe" xfId="11626" hidden="1" xr:uid="{F3B859FF-DE45-477B-91C2-9026201FFCFB}"/>
    <cellStyle name="Ausgabe" xfId="12571" hidden="1" xr:uid="{9DD1B9C3-11FD-44DB-A14D-BE5D41480677}"/>
    <cellStyle name="Ausgabe" xfId="12612" hidden="1" xr:uid="{00F2856F-4CBB-434B-A7D4-DE693BFD5C65}"/>
    <cellStyle name="Ausgabe" xfId="12619" hidden="1" xr:uid="{6916FD83-8D25-4D0E-98B7-BC59BA314637}"/>
    <cellStyle name="Ausgabe" xfId="12656" hidden="1" xr:uid="{57828D6B-F565-4B51-A76B-1D2F812D57D3}"/>
    <cellStyle name="Ausgabe" xfId="12681" hidden="1" xr:uid="{B1AF2F01-78D0-443F-B41B-B92F31C0E2B1}"/>
    <cellStyle name="Ausgabe" xfId="11349" hidden="1" xr:uid="{EA3DB9DA-2BA1-4C2A-97AC-6CB66C1DB1F5}"/>
    <cellStyle name="Ausgabe" xfId="11883" hidden="1" xr:uid="{F099B7FA-02DE-47F2-B2BF-9F7FC3E367D5}"/>
    <cellStyle name="Ausgabe" xfId="11274" hidden="1" xr:uid="{FE856056-ED60-4285-9EEB-7B55734B5A42}"/>
    <cellStyle name="Ausgabe" xfId="11847" hidden="1" xr:uid="{519CB50A-5DC4-45C1-9519-03EB0C00A568}"/>
    <cellStyle name="Ausgabe" xfId="12302" hidden="1" xr:uid="{38E024DF-3522-4378-9930-B53FCE49513B}"/>
    <cellStyle name="Ausgabe" xfId="12773" hidden="1" xr:uid="{B7784D0D-0832-42A5-BD82-58792DF18CE8}"/>
    <cellStyle name="Ausgabe" xfId="12814" hidden="1" xr:uid="{5B45FDCC-9DC6-4769-9796-5FAC7AA42B72}"/>
    <cellStyle name="Ausgabe" xfId="12821" hidden="1" xr:uid="{7FC695B4-A3A8-4C60-982F-EE88A2799CBB}"/>
    <cellStyle name="Ausgabe" xfId="12863" hidden="1" xr:uid="{F044C02B-4354-4E80-9579-40C3BAB108B7}"/>
    <cellStyle name="Ausgabe" xfId="12886" hidden="1" xr:uid="{088993A4-60B5-4550-B058-CA9B21367DFA}"/>
    <cellStyle name="Ausgabe" xfId="12399" hidden="1" xr:uid="{26943D12-D274-4CCF-9C91-7C2AA7601541}"/>
    <cellStyle name="Ausgabe" xfId="11979" hidden="1" xr:uid="{AEE6FC5E-7D8E-4664-861F-6B4840AE38E1}"/>
    <cellStyle name="Ausgabe" xfId="11266" hidden="1" xr:uid="{51DACFE1-C5AB-4311-86DF-9A109CAACCF0}"/>
    <cellStyle name="Ausgabe" xfId="11741" hidden="1" xr:uid="{64A5F1D7-71FC-4E2E-B7D5-445D38FC3562}"/>
    <cellStyle name="Ausgabe" xfId="12019" hidden="1" xr:uid="{F2018F7B-5B2D-49C2-AC28-A8301D143E18}"/>
    <cellStyle name="Ausgabe" xfId="12951" hidden="1" xr:uid="{7431BC93-5D47-4B79-8CCB-479FF58EB6A0}"/>
    <cellStyle name="Ausgabe" xfId="12992" hidden="1" xr:uid="{4D7227AF-DB6B-4C34-B1F0-8C49B868C173}"/>
    <cellStyle name="Ausgabe" xfId="12999" hidden="1" xr:uid="{A65EABD7-FF3A-42AE-A3A2-76A6A875E1C2}"/>
    <cellStyle name="Ausgabe" xfId="13039" hidden="1" xr:uid="{DE2492EF-8B15-4B40-877C-0EB3CD5E4175}"/>
    <cellStyle name="Ausgabe" xfId="13061" hidden="1" xr:uid="{283E3C85-7B25-49F7-8747-0EA8F0EBE09E}"/>
    <cellStyle name="Ausgabe" xfId="11476" hidden="1" xr:uid="{A338F26C-ABDC-4989-BCE5-14AF4D65C36C}"/>
    <cellStyle name="Ausgabe" xfId="11811" hidden="1" xr:uid="{DB03BAA0-54AC-4B85-9D68-D0ADA82CA59D}"/>
    <cellStyle name="Ausgabe" xfId="11765" hidden="1" xr:uid="{A28F2DB7-41FD-4BA6-BFBA-301AAE7D217A}"/>
    <cellStyle name="Ausgabe" xfId="12220" hidden="1" xr:uid="{EE0517A6-6E78-498C-81F8-4283F69133D6}"/>
    <cellStyle name="Ausgabe" xfId="12219" hidden="1" xr:uid="{5E8C9EBC-1E59-444A-87CB-B81E8D8D5D19}"/>
    <cellStyle name="Ausgabe" xfId="13085" hidden="1" xr:uid="{D7A198FE-E55D-41B1-897A-C0161763766D}"/>
    <cellStyle name="Ausgabe" xfId="13126" hidden="1" xr:uid="{A77411AF-3825-4168-9085-97239BF74FFB}"/>
    <cellStyle name="Ausgabe" xfId="13133" hidden="1" xr:uid="{C6B9E875-2BE1-40E0-9CD8-A85436500577}"/>
    <cellStyle name="Ausgabe" xfId="13172" hidden="1" xr:uid="{38189D4F-08D2-42E0-B479-3B4E2A2B15EE}"/>
    <cellStyle name="Ausgabe" xfId="13194" hidden="1" xr:uid="{2B3A8CBE-2262-4DEF-9F67-111CA585A66A}"/>
    <cellStyle name="Ausgabe" xfId="11166" hidden="1" xr:uid="{6B8FAEB1-6F6B-4A9B-B04E-636C325BBE51}"/>
    <cellStyle name="Ausgabe" xfId="12206" hidden="1" xr:uid="{1F0E172F-5494-4525-916B-4AD64EFA52DB}"/>
    <cellStyle name="Ausgabe" xfId="11362" hidden="1" xr:uid="{5D8D7FC2-83E1-4AC8-A0D9-1122D52E5053}"/>
    <cellStyle name="Ausgabe" xfId="11080" hidden="1" xr:uid="{C917493F-F3F6-4CAC-A8FC-2FB4E47EB0E9}"/>
    <cellStyle name="Ausgabe" xfId="11078" hidden="1" xr:uid="{6DA3A96B-C830-42B2-940F-B12CD18BD175}"/>
    <cellStyle name="Ausgabe" xfId="13210" hidden="1" xr:uid="{57FB5AC1-2BB9-4C66-9BB4-B199E7B11A32}"/>
    <cellStyle name="Ausgabe" xfId="13251" hidden="1" xr:uid="{600BEA50-56CF-4DC3-A135-E98C685F8F7E}"/>
    <cellStyle name="Ausgabe" xfId="13258" hidden="1" xr:uid="{DFE45A96-33C5-4320-996B-6F889D01ED36}"/>
    <cellStyle name="Ausgabe" xfId="13298" hidden="1" xr:uid="{E7AB93CC-5392-474C-B797-A26643D81C98}"/>
    <cellStyle name="Ausgabe" xfId="13320" hidden="1" xr:uid="{E612D29B-9777-4455-B978-A5AB8BDAFAD7}"/>
    <cellStyle name="Ausgabe" xfId="11531" hidden="1" xr:uid="{6EB97980-A0A4-4EEE-8829-203BB85A3257}"/>
    <cellStyle name="Ausgabe" xfId="11669" hidden="1" xr:uid="{21293DFD-32BB-4A1D-8791-D10538F38606}"/>
    <cellStyle name="Ausgabe" xfId="12341" hidden="1" xr:uid="{9D23705E-1211-44C9-AE1B-B39B4461A36F}"/>
    <cellStyle name="Ausgabe" xfId="11850" hidden="1" xr:uid="{C52072B9-B172-4018-93D2-2F871C7A1189}"/>
    <cellStyle name="Ausgabe" xfId="12519" hidden="1" xr:uid="{2F12077D-92E9-4673-B1E4-5E99A0912A67}"/>
    <cellStyle name="Ausgabe" xfId="13335" hidden="1" xr:uid="{DEAE9AE8-AF7B-4A5E-852C-8DC85F4BAED9}"/>
    <cellStyle name="Ausgabe" xfId="13376" hidden="1" xr:uid="{8FD0CBB0-69BD-47F1-A504-DC1F302B3F26}"/>
    <cellStyle name="Ausgabe" xfId="13383" hidden="1" xr:uid="{6F66770F-7876-4051-928C-C566EAB0EAA7}"/>
    <cellStyle name="Ausgabe" xfId="13429" hidden="1" xr:uid="{5C1C4974-4599-4264-AED1-F8E8803CD9D7}"/>
    <cellStyle name="Ausgabe" xfId="13455" hidden="1" xr:uid="{41EF108C-760E-4214-AE02-6B61237078DC}"/>
    <cellStyle name="Ausgabe" xfId="13548" hidden="1" xr:uid="{113F0305-DCE8-44DD-A66E-D653F4E88C8C}"/>
    <cellStyle name="Ausgabe" xfId="13767" hidden="1" xr:uid="{9A4C788E-851D-4C7D-B557-F9447DE0832D}"/>
    <cellStyle name="Ausgabe" xfId="13800" hidden="1" xr:uid="{4DD01877-C75A-4140-8810-CC0C4B3222C5}"/>
    <cellStyle name="Ausgabe" xfId="13825" hidden="1" xr:uid="{EE4E332C-189C-4B6F-A007-D3508DD96B0F}"/>
    <cellStyle name="Ausgabe" xfId="13832" hidden="1" xr:uid="{74428DD1-23A7-4F33-8976-A5A647BE7B34}"/>
    <cellStyle name="Ausgabe" xfId="14793" hidden="1" xr:uid="{0AF7E994-27C3-44CE-8C3B-16D8BB7160AA}"/>
    <cellStyle name="Ausgabe" xfId="14834" hidden="1" xr:uid="{D73A0587-A154-4017-A100-F7CF6DA07D1C}"/>
    <cellStyle name="Ausgabe" xfId="14841" hidden="1" xr:uid="{ED7A6A5C-0F2E-498B-A507-9CB8A6C473FA}"/>
    <cellStyle name="Ausgabe" xfId="14878" hidden="1" xr:uid="{B2EE7AFA-6576-42F7-AC8B-B477A18B42A0}"/>
    <cellStyle name="Ausgabe" xfId="14900" hidden="1" xr:uid="{847EC9D5-0320-48B6-9BD5-AD1BB119083E}"/>
    <cellStyle name="Ausgabe" xfId="14910" hidden="1" xr:uid="{C68B4732-CA58-481F-A74E-2C3608AA1F6C}"/>
    <cellStyle name="Ausgabe" xfId="14934" hidden="1" xr:uid="{11BB6FA6-961C-4F84-BD5E-05041B877A58}"/>
    <cellStyle name="Ausgabe" xfId="14965" hidden="1" xr:uid="{A6751ADB-3F01-4918-AC55-3FF8C0149AC3}"/>
    <cellStyle name="Ausgabe" xfId="14980" hidden="1" xr:uid="{343B8213-EF33-456A-9F1C-B0D29518AAF2}"/>
    <cellStyle name="Ausgabe" xfId="14986" hidden="1" xr:uid="{8DC41812-88C5-4A47-99BD-13C6452A4479}"/>
    <cellStyle name="Ausgabe" xfId="15026" hidden="1" xr:uid="{98354D64-F3CB-4AC5-B660-4EC5E095E567}"/>
    <cellStyle name="Ausgabe" xfId="15067" hidden="1" xr:uid="{A9F3A37A-8979-4DA8-95C5-666CEC3ECCE1}"/>
    <cellStyle name="Ausgabe" xfId="15074" hidden="1" xr:uid="{49ADCEDD-6DE6-4633-BF05-7D2C80CAF24A}"/>
    <cellStyle name="Ausgabe" xfId="15110" hidden="1" xr:uid="{D4406C47-BFCA-402C-9519-84827407F3BE}"/>
    <cellStyle name="Ausgabe" xfId="15132" hidden="1" xr:uid="{2E4D677C-B1DF-42FF-B96C-F2B8DE4C5A3C}"/>
    <cellStyle name="Ausgabe" xfId="15185" hidden="1" xr:uid="{1CE0A91C-C327-42A1-97D4-C4EE9C5616C9}"/>
    <cellStyle name="Ausgabe" xfId="15757" hidden="1" xr:uid="{49077873-3E84-4CF9-959D-996C98F3FB99}"/>
    <cellStyle name="Ausgabe" xfId="15814" hidden="1" xr:uid="{B82DDEBE-AC86-451D-8962-EBB5FFA02949}"/>
    <cellStyle name="Ausgabe" xfId="15905" hidden="1" xr:uid="{FE441A4D-F5D5-4E33-8104-23BDAB0D9F38}"/>
    <cellStyle name="Ausgabe" xfId="15916" hidden="1" xr:uid="{33B8BFBC-F302-4A2C-A8AC-C01902E98926}"/>
    <cellStyle name="Ausgabe" xfId="17274" hidden="1" xr:uid="{B9793A45-DF32-4854-A048-947AD1431287}"/>
    <cellStyle name="Ausgabe" xfId="17315" hidden="1" xr:uid="{DA63CDAA-3CA2-4F84-9F50-42184086CB48}"/>
    <cellStyle name="Ausgabe" xfId="17322" hidden="1" xr:uid="{ACDDBB64-E41F-4911-B2C0-DC9A7562C450}"/>
    <cellStyle name="Ausgabe" xfId="17361" hidden="1" xr:uid="{74361347-0AED-4C09-BB30-1B0F2D84D365}"/>
    <cellStyle name="Ausgabe" xfId="17384" hidden="1" xr:uid="{E7B910BF-B36F-44DE-92F2-8CD7BF824BE0}"/>
    <cellStyle name="Ausgabe" xfId="15324" hidden="1" xr:uid="{01D5FCC8-4A54-45ED-BC7F-BD3419D8EA36}"/>
    <cellStyle name="Ausgabe" xfId="17035" hidden="1" xr:uid="{AE09D9C7-D9D6-4041-8E1A-4C4F4D71E6C6}"/>
    <cellStyle name="Ausgabe" xfId="16230" hidden="1" xr:uid="{C72336C7-E0FD-4383-9473-32FE473E09EB}"/>
    <cellStyle name="Ausgabe" xfId="16862" hidden="1" xr:uid="{7DB473E1-E18C-4A10-ABC3-74CC06748CB5}"/>
    <cellStyle name="Ausgabe" xfId="16848" hidden="1" xr:uid="{F316E995-F6E9-4E66-AA78-FFAB07A961C1}"/>
    <cellStyle name="Ausgabe" xfId="17430" hidden="1" xr:uid="{79BD443D-737F-4B55-AECF-62C92AC09AF7}"/>
    <cellStyle name="Ausgabe" xfId="17471" hidden="1" xr:uid="{6249023A-EFB8-45AD-A9EB-C8DC66F30DD0}"/>
    <cellStyle name="Ausgabe" xfId="17478" hidden="1" xr:uid="{A1C11B73-04B4-496C-AEB5-9BEABFEE3A32}"/>
    <cellStyle name="Ausgabe" xfId="17524" hidden="1" xr:uid="{F5C3CDC3-E2DA-4FF5-BC11-1DFF65257EDD}"/>
    <cellStyle name="Ausgabe" xfId="17550" hidden="1" xr:uid="{2445D2BA-BEF7-4FCA-B5DE-92FEC448F298}"/>
    <cellStyle name="Ausgabe" xfId="15735" hidden="1" xr:uid="{E1F20549-F4DF-4417-A9D6-87A72A331D55}"/>
    <cellStyle name="Ausgabe" xfId="16665" hidden="1" xr:uid="{F6225D27-0E90-42B7-A728-3B1E2B474D92}"/>
    <cellStyle name="Ausgabe" xfId="15747" hidden="1" xr:uid="{BF6A12A1-FD2B-4750-B367-F93B8D0356FB}"/>
    <cellStyle name="Ausgabe" xfId="16703" hidden="1" xr:uid="{D6150EE6-92BF-4D67-B432-728703F142B7}"/>
    <cellStyle name="Ausgabe" xfId="16117" hidden="1" xr:uid="{F9E361E5-4FDA-4B3B-8073-D6613ACD977F}"/>
    <cellStyle name="Ausgabe" xfId="17574" hidden="1" xr:uid="{6D66C9D2-B23D-43CD-AB63-3FA7F8F3A467}"/>
    <cellStyle name="Ausgabe" xfId="17615" hidden="1" xr:uid="{8FFD8595-DC70-4582-A322-30FCBB06925B}"/>
    <cellStyle name="Ausgabe" xfId="17622" hidden="1" xr:uid="{E07EB180-B282-4111-BB0A-FC3EC8DFAE3E}"/>
    <cellStyle name="Ausgabe" xfId="17668" hidden="1" xr:uid="{0052CC4F-AA55-4965-9E77-A226F17C03DD}"/>
    <cellStyle name="Ausgabe" xfId="17694" hidden="1" xr:uid="{C3B008CB-A34F-4B24-A50D-CEF35E4C5AAC}"/>
    <cellStyle name="Ausgabe" xfId="13844" hidden="1" xr:uid="{E61B55BF-AD1C-47D1-9757-881E06C7BBA2}"/>
    <cellStyle name="Ausgabe" xfId="14036" hidden="1" xr:uid="{987520A9-5019-4B5B-A9E4-D3901027FAE8}"/>
    <cellStyle name="Ausgabe" xfId="14024" hidden="1" xr:uid="{41B0E60B-66A3-4B3B-A8C7-F5EE323B7DD1}"/>
    <cellStyle name="Ausgabe" xfId="14407" hidden="1" xr:uid="{D541B4F7-BA19-4B6B-9118-1E43D948D590}"/>
    <cellStyle name="Ausgabe" xfId="14396" hidden="1" xr:uid="{51A15EF7-56BE-4E3C-AD85-EB8DD114776D}"/>
    <cellStyle name="Ausgabe" xfId="17714" hidden="1" xr:uid="{9AB332AB-5E56-4BBD-AFD7-BFD3B7B3C7D7}"/>
    <cellStyle name="Ausgabe" xfId="17755" hidden="1" xr:uid="{23F3E754-892A-4FC1-95B2-26BBB65B850C}"/>
    <cellStyle name="Ausgabe" xfId="17762" hidden="1" xr:uid="{9B1C6FE2-C3AE-4E5B-9C1C-FA040262D035}"/>
    <cellStyle name="Ausgabe" xfId="17808" hidden="1" xr:uid="{DDA15B1C-0711-4DB1-8B5D-9F46310A4CFF}"/>
    <cellStyle name="Ausgabe" xfId="17834" hidden="1" xr:uid="{00712727-E28B-4C01-82EB-80F06DCB5D85}"/>
    <cellStyle name="Ausgabe" xfId="17850" hidden="1" xr:uid="{94AE21D7-DF26-4E86-9323-C4C4FCBFCE80}"/>
    <cellStyle name="Ausgabe" xfId="18366" hidden="1" xr:uid="{21135A5A-D3AB-47C3-BBCD-A97B5137647B}"/>
    <cellStyle name="Ausgabe" xfId="18450" hidden="1" xr:uid="{88C573E7-6D8D-478A-9C21-DB4C682E9B42}"/>
    <cellStyle name="Ausgabe" xfId="18615" hidden="1" xr:uid="{AF2ECCB9-1197-45B9-B7DB-A87C4E2A79C5}"/>
    <cellStyle name="Ausgabe" xfId="18631" hidden="1" xr:uid="{E3C07049-1533-4488-8A0F-5FFBDA380661}"/>
    <cellStyle name="Ausgabe" xfId="18974" hidden="1" xr:uid="{45669481-AF8B-4573-BEDD-2788CC4DF6D1}"/>
    <cellStyle name="Ausgabe" xfId="19015" hidden="1" xr:uid="{FEF8D48E-1CAE-4BA2-9B74-6BFD6AFB201F}"/>
    <cellStyle name="Ausgabe" xfId="19022" hidden="1" xr:uid="{550C529C-0D60-4A50-9479-C43776EFF60F}"/>
    <cellStyle name="Ausgabe" xfId="19068" hidden="1" xr:uid="{55A2AE3E-E1A2-494C-B661-8A9CD12AE755}"/>
    <cellStyle name="Ausgabe" xfId="19094" hidden="1" xr:uid="{60D6AE52-42D1-4F43-9BEE-2C4D76FB20D6}"/>
    <cellStyle name="Ausgabe 2" xfId="566" xr:uid="{C8E1108E-B8D6-42DA-907E-C572EA15DAC2}"/>
    <cellStyle name="Ausgabe 2 10" xfId="13604" xr:uid="{450DB00A-1FA8-4505-8CF3-35C66CD3BB89}"/>
    <cellStyle name="Ausgabe 2 11" xfId="17924" xr:uid="{6357D2A5-CA12-4FBE-9D6C-86929D6C8285}"/>
    <cellStyle name="Ausgabe 2 2" xfId="822" xr:uid="{CCBABD8F-C08A-4A8F-9DBA-7CF6D5B28E83}"/>
    <cellStyle name="Ausgabe 2 2 10" xfId="18076" xr:uid="{6112050F-0D1A-4F2A-841D-D38F378875CD}"/>
    <cellStyle name="Ausgabe 2 2 2" xfId="1037" xr:uid="{C002D614-D6E9-4960-8697-85FA2DD884D8}"/>
    <cellStyle name="Ausgabe 2 2 2 2" xfId="218" xr:uid="{CD6F6EF0-A662-4AD2-B601-1067D012DC03}"/>
    <cellStyle name="Ausgabe 2 2 2 2 2" xfId="4262" xr:uid="{048BAB9D-D92F-40C8-982A-BC557360F2AB}"/>
    <cellStyle name="Ausgabe 2 2 2 2 2 2" xfId="15694" xr:uid="{5B7BF574-B643-4B2D-844E-35A57088A6E2}"/>
    <cellStyle name="Ausgabe 2 2 2 2 3" xfId="5992" xr:uid="{C1F1A42D-7DCF-48C9-A561-3DF06F57E0F6}"/>
    <cellStyle name="Ausgabe 2 2 2 2 3 2" xfId="17424" xr:uid="{CA9B01CB-5560-4F14-9F2C-692D0723DC9C}"/>
    <cellStyle name="Ausgabe 2 2 2 2 4" xfId="6340" xr:uid="{9FEC71CA-ED30-44AB-A0B5-DA63132F9BE9}"/>
    <cellStyle name="Ausgabe 2 2 2 2 5" xfId="8121" xr:uid="{FAE6CFCD-9852-42E1-BED7-7D7DBBB0333F}"/>
    <cellStyle name="Ausgabe 2 2 2 2 6" xfId="10077" xr:uid="{ED9693D6-7D7B-45EC-AA89-C70174F17ECD}"/>
    <cellStyle name="Ausgabe 2 2 2 2 7" xfId="11211" xr:uid="{C2143E75-208A-4311-983E-80AB99B05318}"/>
    <cellStyle name="Ausgabe 2 2 2 2 8" xfId="13813" xr:uid="{F0BE7A01-C96F-47DC-A48B-926D3A3BE9CD}"/>
    <cellStyle name="Ausgabe 2 2 2 2 9" xfId="17848" xr:uid="{C044489E-E6AC-4424-B3B1-B30D029E6848}"/>
    <cellStyle name="Ausgabe 2 2 2 3" xfId="4839" xr:uid="{E50739C8-87EA-4700-83BC-258332866280}"/>
    <cellStyle name="Ausgabe 2 2 2 3 2" xfId="16271" xr:uid="{A69107C4-978D-4311-A484-89DBE0AA77D7}"/>
    <cellStyle name="Ausgabe 2 2 2 4" xfId="4624" xr:uid="{BC5C068A-A072-4682-8D55-C2A885769293}"/>
    <cellStyle name="Ausgabe 2 2 2 4 2" xfId="16056" xr:uid="{9DD94C69-7FCA-446A-8D8D-454E5E13857C}"/>
    <cellStyle name="Ausgabe 2 2 2 5" xfId="6669" xr:uid="{9FEE4A6C-DA8A-42AF-AC85-BEFD5975C059}"/>
    <cellStyle name="Ausgabe 2 2 2 6" xfId="9859" xr:uid="{FC46A95C-0C08-4D48-95E7-26917937A367}"/>
    <cellStyle name="Ausgabe 2 2 2 7" xfId="12533" xr:uid="{7BF0F4F5-43CD-4AF1-A761-D84011D39F55}"/>
    <cellStyle name="Ausgabe 2 2 2 8" xfId="14628" xr:uid="{A00B1440-DD8A-4F68-8B5C-CEF3732C4044}"/>
    <cellStyle name="Ausgabe 2 2 2 9" xfId="18290" xr:uid="{F0A97473-57BB-49DD-9305-6794AA1D30AD}"/>
    <cellStyle name="Ausgabe 2 2 3" xfId="1078" xr:uid="{2B56D14E-664C-46BE-8A62-6067C096E141}"/>
    <cellStyle name="Ausgabe 2 2 3 2" xfId="4050" xr:uid="{87711F5E-66AF-4426-A952-83591BD8BA35}"/>
    <cellStyle name="Ausgabe 2 2 3 2 2" xfId="15482" xr:uid="{5347D38B-D75D-4426-8A30-BCBA114863C7}"/>
    <cellStyle name="Ausgabe 2 2 3 3" xfId="5040" xr:uid="{5638AACD-0655-489F-B424-A65EF980A546}"/>
    <cellStyle name="Ausgabe 2 2 3 3 2" xfId="16472" xr:uid="{D03426DC-5041-41B5-9853-0422615C76C1}"/>
    <cellStyle name="Ausgabe 2 2 3 4" xfId="6700" xr:uid="{D2327F12-8B69-4AE2-9288-9EE8EFE89D17}"/>
    <cellStyle name="Ausgabe 2 2 3 5" xfId="8660" xr:uid="{6DEEE8D8-A246-4186-B071-1D8C8CFD1370}"/>
    <cellStyle name="Ausgabe 2 2 3 6" xfId="9829" xr:uid="{2EB0B8E3-C104-4C61-B906-CD3AA28FBFEA}"/>
    <cellStyle name="Ausgabe 2 2 3 7" xfId="11182" xr:uid="{F6BF285C-B542-48F0-A725-9A8B8512D310}"/>
    <cellStyle name="Ausgabe 2 2 3 8" xfId="13670" xr:uid="{BE8B004B-6325-46FA-8BDE-DCA7974D5517}"/>
    <cellStyle name="Ausgabe 2 2 3 9" xfId="18330" xr:uid="{5E4581BC-EEA9-420C-B576-501CF531F409}"/>
    <cellStyle name="Ausgabe 2 2 4" xfId="4285" xr:uid="{325DF5FB-1FDA-4A71-AAF6-5986FA6D3C22}"/>
    <cellStyle name="Ausgabe 2 2 4 2" xfId="15717" xr:uid="{D0673CE2-A205-49AC-AAA7-E36EC097A95B}"/>
    <cellStyle name="Ausgabe 2 2 5" xfId="4892" xr:uid="{08BBD113-3056-4C5E-9855-A3858BFF2073}"/>
    <cellStyle name="Ausgabe 2 2 5 2" xfId="16324" xr:uid="{6F82356B-B4D6-4C15-BD5C-9B94EF7B2403}"/>
    <cellStyle name="Ausgabe 2 2 6" xfId="6518" xr:uid="{FC218216-6C16-4C89-A780-0EEA520A2A13}"/>
    <cellStyle name="Ausgabe 2 2 7" xfId="9350" xr:uid="{669BBC8F-1648-47B1-9330-47B472D7D76D}"/>
    <cellStyle name="Ausgabe 2 2 8" xfId="12504" xr:uid="{05D58CF7-9309-403B-8321-A29C827D641A}"/>
    <cellStyle name="Ausgabe 2 2 9" xfId="13655" xr:uid="{CC9F6FEA-E9D0-4DA6-8F24-97C5D89A8BCB}"/>
    <cellStyle name="Ausgabe 2 3" xfId="707" xr:uid="{CA2BA41C-E090-44D1-8F62-A8E273E96A4D}"/>
    <cellStyle name="Ausgabe 2 3 10" xfId="17961" xr:uid="{9EFAC379-329B-4A83-98A1-808626B67AF9}"/>
    <cellStyle name="Ausgabe 2 3 2" xfId="922" xr:uid="{65EDE2C8-F0D5-48B0-8075-56543873F08C}"/>
    <cellStyle name="Ausgabe 2 3 2 2" xfId="1191" xr:uid="{753E8729-E978-44E6-81D9-A19428D9349B}"/>
    <cellStyle name="Ausgabe 2 3 2 2 2" xfId="5558" xr:uid="{09D556E0-6321-4C1B-93AF-818B4D90D0A6}"/>
    <cellStyle name="Ausgabe 2 3 2 2 2 2" xfId="16990" xr:uid="{58017196-72CD-4164-9243-CFB7FCD161A5}"/>
    <cellStyle name="Ausgabe 2 3 2 2 3" xfId="4454" xr:uid="{B56D5718-E827-414C-BA22-7E4555F464F9}"/>
    <cellStyle name="Ausgabe 2 3 2 2 3 2" xfId="15886" xr:uid="{96F215BE-B054-4C97-B7E7-C3BF021C00CA}"/>
    <cellStyle name="Ausgabe 2 3 2 2 4" xfId="6792" xr:uid="{C6C454FC-C702-45C5-9E84-FAB08E267A02}"/>
    <cellStyle name="Ausgabe 2 3 2 2 5" xfId="8773" xr:uid="{44915288-FF2D-48C4-B7C0-0B9410E2FA62}"/>
    <cellStyle name="Ausgabe 2 3 2 2 6" xfId="8104" xr:uid="{8A647CBC-817A-4F38-AA99-482BAD6340AF}"/>
    <cellStyle name="Ausgabe 2 3 2 2 7" xfId="11831" xr:uid="{3018D201-B280-46A9-8F5E-007670F21145}"/>
    <cellStyle name="Ausgabe 2 3 2 2 8" xfId="14532" xr:uid="{F59B987D-6FB4-42C2-99EC-6BC8E3B30605}"/>
    <cellStyle name="Ausgabe 2 3 2 2 9" xfId="18443" xr:uid="{6F12B144-8AE8-4B34-8833-3CB2A3347AD6}"/>
    <cellStyle name="Ausgabe 2 3 2 3" xfId="4099" xr:uid="{4C121657-5CE2-4705-A488-F3BD11C509DB}"/>
    <cellStyle name="Ausgabe 2 3 2 3 2" xfId="15531" xr:uid="{954F8923-7D56-4CAF-A263-3CC1B61C92A7}"/>
    <cellStyle name="Ausgabe 2 3 2 4" xfId="4396" xr:uid="{0164DB6C-9404-435F-A3F5-CC1AAF9046EF}"/>
    <cellStyle name="Ausgabe 2 3 2 4 2" xfId="15828" xr:uid="{BB651A3F-A39F-49B6-B02F-55A835D39D20}"/>
    <cellStyle name="Ausgabe 2 3 2 5" xfId="6582" xr:uid="{AC1FEFED-A1B2-4C33-81B2-5E31AA62D361}"/>
    <cellStyle name="Ausgabe 2 3 2 6" xfId="9926" xr:uid="{2A2B6EE5-5D21-493E-BC6A-B331F94D3ABB}"/>
    <cellStyle name="Ausgabe 2 3 2 7" xfId="11800" xr:uid="{F5E08A78-77F3-4CBF-8A51-5A188BE6B345}"/>
    <cellStyle name="Ausgabe 2 3 2 8" xfId="14087" xr:uid="{2A9DF0D0-9F43-450E-8988-A3378F294B62}"/>
    <cellStyle name="Ausgabe 2 3 2 9" xfId="18175" xr:uid="{7EE96008-A861-4461-A559-D8786F811D84}"/>
    <cellStyle name="Ausgabe 2 3 3" xfId="1414" xr:uid="{024890A3-D43B-453A-997C-9B26EAC09F28}"/>
    <cellStyle name="Ausgabe 2 3 3 2" xfId="5393" xr:uid="{9FDD62F5-97DA-46D3-93CD-08C8BEAA972E}"/>
    <cellStyle name="Ausgabe 2 3 3 2 2" xfId="16825" xr:uid="{D6F6709F-EF12-4E74-9D5A-9E5ABF3CEDE6}"/>
    <cellStyle name="Ausgabe 2 3 3 3" xfId="3855" xr:uid="{A740EF71-8E33-40A0-B7CC-7B052B7547B2}"/>
    <cellStyle name="Ausgabe 2 3 3 3 2" xfId="15287" xr:uid="{EE083B1D-F696-468E-A49F-95D7FFECDB32}"/>
    <cellStyle name="Ausgabe 2 3 3 4" xfId="6966" xr:uid="{98F6F367-C7A5-4D35-803C-43E105C0E2FE}"/>
    <cellStyle name="Ausgabe 2 3 3 5" xfId="8996" xr:uid="{F598F4C7-9D86-4E6F-841B-5A2730784A81}"/>
    <cellStyle name="Ausgabe 2 3 3 6" xfId="8169" xr:uid="{7A4F2802-A416-4C2B-8B51-A590F3F1925C}"/>
    <cellStyle name="Ausgabe 2 3 3 7" xfId="12897" xr:uid="{172A9FFA-BCED-4038-88CE-12C87EFCA1A9}"/>
    <cellStyle name="Ausgabe 2 3 3 8" xfId="14376" xr:uid="{D55689ED-B651-4CA8-BEDC-3E407865016A}"/>
    <cellStyle name="Ausgabe 2 3 3 9" xfId="18666" xr:uid="{42682EFD-F16F-4DD1-8198-7FB4269FA7E4}"/>
    <cellStyle name="Ausgabe 2 3 4" xfId="5698" xr:uid="{0CA2FFBC-54AD-472F-9AF0-AA0108E39322}"/>
    <cellStyle name="Ausgabe 2 3 4 2" xfId="17130" xr:uid="{F05E5261-90E2-435E-AC32-A8644CD56442}"/>
    <cellStyle name="Ausgabe 2 3 5" xfId="4352" xr:uid="{37F5AD9A-2945-415A-826F-EF58FF804798}"/>
    <cellStyle name="Ausgabe 2 3 5 2" xfId="15784" xr:uid="{D8C4628F-1C49-4ED3-ADBF-DBE79169DE1D}"/>
    <cellStyle name="Ausgabe 2 3 6" xfId="6429" xr:uid="{AD5C68C7-45E8-4F63-82E4-4C3C93B4CB99}"/>
    <cellStyle name="Ausgabe 2 3 7" xfId="8378" xr:uid="{C1DAE659-3940-4672-88F8-4B875B073688}"/>
    <cellStyle name="Ausgabe 2 3 8" xfId="11472" xr:uid="{7EC9233C-F4B7-4AA7-8711-2400D375AD3D}"/>
    <cellStyle name="Ausgabe 2 3 9" xfId="13881" xr:uid="{6452876A-6FCE-499D-92E7-D7BE3DF5B845}"/>
    <cellStyle name="Ausgabe 2 4" xfId="880" xr:uid="{4158C7DB-64FC-4704-95C3-C963E95A0575}"/>
    <cellStyle name="Ausgabe 2 4 2" xfId="1203" xr:uid="{BD5564DB-67EB-43FA-8269-B462EEF2FB7D}"/>
    <cellStyle name="Ausgabe 2 4 2 2" xfId="5553" xr:uid="{AEEA3853-71E5-447F-A3B9-FAB63B882238}"/>
    <cellStyle name="Ausgabe 2 4 2 2 2" xfId="16985" xr:uid="{73F288FF-7F35-4FE0-9A8C-69D9CD8C2947}"/>
    <cellStyle name="Ausgabe 2 4 2 3" xfId="3904" xr:uid="{4BA844F8-718D-404D-89A1-8261A7DBB970}"/>
    <cellStyle name="Ausgabe 2 4 2 3 2" xfId="15336" xr:uid="{9B2BEB34-26D7-4860-BE44-DEDF749E48F4}"/>
    <cellStyle name="Ausgabe 2 4 2 4" xfId="6800" xr:uid="{42DF7DB8-6B84-437E-9682-85E899EBB4F4}"/>
    <cellStyle name="Ausgabe 2 4 2 5" xfId="8785" xr:uid="{F472B75C-2512-4E28-B70B-13A71870F65C}"/>
    <cellStyle name="Ausgabe 2 4 2 6" xfId="9733" xr:uid="{394ABFA0-4008-4908-86AF-49D1EEEAF3DB}"/>
    <cellStyle name="Ausgabe 2 4 2 7" xfId="12495" xr:uid="{E3B71DC5-E808-4909-BBF4-E6486479B2D3}"/>
    <cellStyle name="Ausgabe 2 4 2 8" xfId="14525" xr:uid="{9A4A7FF4-F04D-4A4F-BC86-F1019E45D8AB}"/>
    <cellStyle name="Ausgabe 2 4 2 9" xfId="18455" xr:uid="{0B516BFC-929D-4C88-B185-B998D5DD969E}"/>
    <cellStyle name="Ausgabe 2 4 3" xfId="5669" xr:uid="{8B46020D-7C81-4509-B238-A617DB488F09}"/>
    <cellStyle name="Ausgabe 2 4 3 2" xfId="17101" xr:uid="{85DB0F2F-9D7F-4325-8392-107425B959BC}"/>
    <cellStyle name="Ausgabe 2 4 4" xfId="4970" xr:uid="{23123DE2-B1BC-459F-9AFB-94F686E32789}"/>
    <cellStyle name="Ausgabe 2 4 4 2" xfId="16402" xr:uid="{D89470BC-4B4B-4D65-BA53-D178BE987174}"/>
    <cellStyle name="Ausgabe 2 4 5" xfId="6547" xr:uid="{19B23B45-E3E5-422A-A81B-5A8AE405D05F}"/>
    <cellStyle name="Ausgabe 2 4 6" xfId="9961" xr:uid="{9E5A6DC7-35AF-4F96-A2C8-C11D7FECF4E5}"/>
    <cellStyle name="Ausgabe 2 4 7" xfId="11439" xr:uid="{0E6B2FAC-2C5B-4710-9B42-FF3E5FD08090}"/>
    <cellStyle name="Ausgabe 2 4 8" xfId="13648" xr:uid="{C65F4637-09CD-4035-9BC9-80DB9D4DF758}"/>
    <cellStyle name="Ausgabe 2 4 9" xfId="18133" xr:uid="{EC79DBC4-85A1-4D22-B75D-D589E84E5188}"/>
    <cellStyle name="Ausgabe 2 5" xfId="5721" xr:uid="{AC5D8844-C02A-44BC-A990-FFA54EEEED25}"/>
    <cellStyle name="Ausgabe 2 5 2" xfId="17153" xr:uid="{0B96FADE-DA1E-47C1-9575-4217388941E7}"/>
    <cellStyle name="Ausgabe 2 6" xfId="3848" xr:uid="{B7263976-3EF9-4FA8-BEF6-7E37638FFE41}"/>
    <cellStyle name="Ausgabe 2 6 2" xfId="15280" xr:uid="{6818CC04-FA26-4D3E-9648-66DA5A4EE053}"/>
    <cellStyle name="Ausgabe 2 7" xfId="6407" xr:uid="{26C35367-9845-4357-A284-87BBC03CDBA7}"/>
    <cellStyle name="Ausgabe 2 8" xfId="9376" xr:uid="{D895EF65-86BE-4C40-9EA2-F1480D7EDBA6}"/>
    <cellStyle name="Ausgabe 2 9" xfId="11613" xr:uid="{6A7085AB-F5A9-4A39-B487-0D2AEC024433}"/>
    <cellStyle name="Ausgabe 3" xfId="457" xr:uid="{B7DE07C4-284E-4432-98BF-C37F34DE55ED}"/>
    <cellStyle name="Ausgabe 3 10" xfId="14744" xr:uid="{02C551A2-F4E7-4DB1-86FA-6F1CE352E4EA}"/>
    <cellStyle name="Ausgabe 3 11" xfId="17915" xr:uid="{AE64D3C3-93FE-449E-8917-677B1757FF33}"/>
    <cellStyle name="Ausgabe 3 2" xfId="794" xr:uid="{A04FCBF4-F05F-4946-A1F8-47EA0F0FDB8C}"/>
    <cellStyle name="Ausgabe 3 2 10" xfId="18048" xr:uid="{FE846447-C8E7-4313-882C-E7B33E202EA4}"/>
    <cellStyle name="Ausgabe 3 2 2" xfId="1009" xr:uid="{850A0D9F-3CEF-4258-B9EF-DB0AEDA7004F}"/>
    <cellStyle name="Ausgabe 3 2 2 2" xfId="1410" xr:uid="{461E3FFE-6462-41B0-93F9-3FE5FEA94FD6}"/>
    <cellStyle name="Ausgabe 3 2 2 2 2" xfId="4759" xr:uid="{E24629A5-0837-460B-85FD-02CC74C8179A}"/>
    <cellStyle name="Ausgabe 3 2 2 2 2 2" xfId="16191" xr:uid="{08F83808-683B-4CAF-825A-F8E0E08BDB28}"/>
    <cellStyle name="Ausgabe 3 2 2 2 3" xfId="3733" xr:uid="{D2217CAC-0B99-47D8-B183-5E0D31E1A77A}"/>
    <cellStyle name="Ausgabe 3 2 2 2 3 2" xfId="15165" xr:uid="{87ACC0D5-DC93-44E8-8706-C52127C2C754}"/>
    <cellStyle name="Ausgabe 3 2 2 2 4" xfId="6962" xr:uid="{EBA09F44-B0A8-429E-A3BD-25C134815D95}"/>
    <cellStyle name="Ausgabe 3 2 2 2 5" xfId="8992" xr:uid="{29EDF6DB-C6B2-4E84-AF2E-1AE48DF7CD61}"/>
    <cellStyle name="Ausgabe 3 2 2 2 6" xfId="9605" xr:uid="{B9A26693-5394-4743-9C25-7997A67DCEED}"/>
    <cellStyle name="Ausgabe 3 2 2 2 7" xfId="11285" xr:uid="{5DCFA888-6C39-432C-B073-59ECE1CE2E24}"/>
    <cellStyle name="Ausgabe 3 2 2 2 8" xfId="13972" xr:uid="{A05C5F25-8418-42AE-B302-FCCCCA5A0D3E}"/>
    <cellStyle name="Ausgabe 3 2 2 2 9" xfId="18662" xr:uid="{C484A850-F6A4-4B50-9362-99A60229EAA7}"/>
    <cellStyle name="Ausgabe 3 2 2 3" xfId="4067" xr:uid="{3C3BEE0A-A17E-4397-9107-33314C2D4614}"/>
    <cellStyle name="Ausgabe 3 2 2 3 2" xfId="15499" xr:uid="{2ADA8364-F44A-444F-9838-1F1F2D8734AE}"/>
    <cellStyle name="Ausgabe 3 2 2 4" xfId="5001" xr:uid="{31CFB44B-BE4F-4C10-989D-8890FF98952E}"/>
    <cellStyle name="Ausgabe 3 2 2 4 2" xfId="16433" xr:uid="{718A1784-5F23-42FD-B24C-855AF793DCB1}"/>
    <cellStyle name="Ausgabe 3 2 2 5" xfId="6647" xr:uid="{44F48181-DD59-424A-AC66-09AFA67DFA62}"/>
    <cellStyle name="Ausgabe 3 2 2 6" xfId="9882" xr:uid="{1AAE447E-9E16-459F-B3E1-89763717A310}"/>
    <cellStyle name="Ausgabe 3 2 2 7" xfId="11867" xr:uid="{91DF2C30-82FC-403D-8631-E4CDD7CCF5D1}"/>
    <cellStyle name="Ausgabe 3 2 2 8" xfId="14652" xr:uid="{3CFB2EB1-0776-45FD-AF62-1A254F175ABD}"/>
    <cellStyle name="Ausgabe 3 2 2 9" xfId="18262" xr:uid="{CAB69ECF-3849-425E-B7ED-810D4FECE2D6}"/>
    <cellStyle name="Ausgabe 3 2 3" xfId="1459" xr:uid="{2D65A523-A5CA-4F98-BBE4-9D9C304B790E}"/>
    <cellStyle name="Ausgabe 3 2 3 2" xfId="5360" xr:uid="{A2F32F15-8C21-4EBA-A16B-1E351CD63D58}"/>
    <cellStyle name="Ausgabe 3 2 3 2 2" xfId="16792" xr:uid="{94B99A64-161D-4CEC-838D-A89DADD766B7}"/>
    <cellStyle name="Ausgabe 3 2 3 3" xfId="4558" xr:uid="{852F8B83-6659-4609-86BD-6E74E17094DF}"/>
    <cellStyle name="Ausgabe 3 2 3 3 2" xfId="15990" xr:uid="{39AB2503-9AA1-4521-8A19-A9E480EB3C9A}"/>
    <cellStyle name="Ausgabe 3 2 3 4" xfId="7000" xr:uid="{3AD44167-40C1-4563-83CE-F9E5015ADF09}"/>
    <cellStyle name="Ausgabe 3 2 3 5" xfId="9041" xr:uid="{19109F4B-D566-449A-919F-BF05E807293B}"/>
    <cellStyle name="Ausgabe 3 2 3 6" xfId="8111" xr:uid="{B9C47C5B-5387-49C1-82E2-FBD58F4336A6}"/>
    <cellStyle name="Ausgabe 3 2 3 7" xfId="12470" xr:uid="{40A82094-1EFC-416D-9AD8-B48EBAE27F6F}"/>
    <cellStyle name="Ausgabe 3 2 3 8" xfId="13667" xr:uid="{B8F45024-27B0-4071-AFD0-ECECE6960920}"/>
    <cellStyle name="Ausgabe 3 2 3 9" xfId="18711" xr:uid="{571E72E9-018E-4E52-AD6B-6320343100B2}"/>
    <cellStyle name="Ausgabe 3 2 4" xfId="4444" xr:uid="{A05740A3-7388-4EF9-82A8-E52A171A1201}"/>
    <cellStyle name="Ausgabe 3 2 4 2" xfId="15876" xr:uid="{9AD2809B-610A-4168-87BC-75569AFB0BAC}"/>
    <cellStyle name="Ausgabe 3 2 5" xfId="4310" xr:uid="{7A59C331-E624-42DA-A82F-16514CB6EFF6}"/>
    <cellStyle name="Ausgabe 3 2 5 2" xfId="15742" xr:uid="{FAD76E2F-8A55-4CAB-BE6D-31AF209D3CF1}"/>
    <cellStyle name="Ausgabe 3 2 6" xfId="6496" xr:uid="{B8B906DD-EB4E-46D4-8496-5342BF265034}"/>
    <cellStyle name="Ausgabe 3 2 7" xfId="8340" xr:uid="{7DAF740E-CE47-4E28-B904-AE195EDF0E19}"/>
    <cellStyle name="Ausgabe 3 2 8" xfId="11958" xr:uid="{6C574A10-9EA3-4005-ADE1-D7D0A3CFCBC4}"/>
    <cellStyle name="Ausgabe 3 2 9" xfId="14103" xr:uid="{BEC113E7-61FC-44F6-AF5E-0890E7165E83}"/>
    <cellStyle name="Ausgabe 3 3" xfId="713" xr:uid="{E163E716-F2BB-450C-8578-AB5438261812}"/>
    <cellStyle name="Ausgabe 3 3 10" xfId="17967" xr:uid="{674DA1BF-B294-4531-BC73-2517620B7BC9}"/>
    <cellStyle name="Ausgabe 3 3 2" xfId="928" xr:uid="{D5145C47-2E5F-4323-84CA-88D0680C6CDA}"/>
    <cellStyle name="Ausgabe 3 3 2 2" xfId="1294" xr:uid="{0E69B570-65E2-4B16-A768-A05EE35074C7}"/>
    <cellStyle name="Ausgabe 3 3 2 2 2" xfId="3752" xr:uid="{9E3D51BE-0D00-42CC-8C18-B5F9D79B38C4}"/>
    <cellStyle name="Ausgabe 3 3 2 2 2 2" xfId="15184" xr:uid="{DF56E744-01D9-4431-B54B-C65B092BB2B5}"/>
    <cellStyle name="Ausgabe 3 3 2 2 3" xfId="4668" xr:uid="{0293EB64-D1D2-4F37-96F9-20C99ADC3929}"/>
    <cellStyle name="Ausgabe 3 3 2 2 3 2" xfId="16100" xr:uid="{AB27DFC9-3A58-4E62-9C86-52ADAEB9A776}"/>
    <cellStyle name="Ausgabe 3 3 2 2 4" xfId="6870" xr:uid="{A3F7D4D1-642A-4E63-9F4F-90B63EAB1DC6}"/>
    <cellStyle name="Ausgabe 3 3 2 2 5" xfId="8876" xr:uid="{5FED60F6-4F80-4597-82EC-BA0565F70A06}"/>
    <cellStyle name="Ausgabe 3 3 2 2 6" xfId="9672" xr:uid="{77CF3DD1-E978-45F9-ACB7-15668ABB5032}"/>
    <cellStyle name="Ausgabe 3 3 2 2 7" xfId="11224" xr:uid="{7B4EE909-7084-4AC5-9AF0-1C0B4ACD2DDC}"/>
    <cellStyle name="Ausgabe 3 3 2 2 8" xfId="14006" xr:uid="{5933B83D-E865-4F1C-824D-0B119388E6A5}"/>
    <cellStyle name="Ausgabe 3 3 2 2 9" xfId="18546" xr:uid="{3F29465D-8E5D-405D-AA1C-DBD46B16E7AF}"/>
    <cellStyle name="Ausgabe 3 3 2 3" xfId="3944" xr:uid="{67533403-27BB-43D7-BA89-1652D054D6BE}"/>
    <cellStyle name="Ausgabe 3 3 2 3 2" xfId="15376" xr:uid="{7E4BE726-C155-4188-BD28-6EB5429BA642}"/>
    <cellStyle name="Ausgabe 3 3 2 4" xfId="4480" xr:uid="{A68BCD40-2A8D-4E45-B3B6-7B3437DDA6F6}"/>
    <cellStyle name="Ausgabe 3 3 2 4 2" xfId="15912" xr:uid="{8FE3B902-AE82-4D15-A187-6FB0B52E0E4F}"/>
    <cellStyle name="Ausgabe 3 3 2 5" xfId="6585" xr:uid="{B79A7DC5-5408-4DBA-BE64-15946819F908}"/>
    <cellStyle name="Ausgabe 3 3 2 6" xfId="9921" xr:uid="{97E1F9DC-6B04-491A-9AB4-BAC2227E4018}"/>
    <cellStyle name="Ausgabe 3 3 2 7" xfId="12765" xr:uid="{7F36978B-40E7-4570-A8F2-8CCF3DACF7E2}"/>
    <cellStyle name="Ausgabe 3 3 2 8" xfId="14084" xr:uid="{58436E69-078A-48D9-BF89-6D73887B43CE}"/>
    <cellStyle name="Ausgabe 3 3 2 9" xfId="18181" xr:uid="{4D054BF6-6954-4873-A75E-00A7267CD839}"/>
    <cellStyle name="Ausgabe 3 3 3" xfId="1455" xr:uid="{604144B4-27C8-4A76-BD8A-275D0DC9319B}"/>
    <cellStyle name="Ausgabe 3 3 3 2" xfId="5363" xr:uid="{6915F81B-8B8B-46B1-97A9-9AFF62874E52}"/>
    <cellStyle name="Ausgabe 3 3 3 2 2" xfId="16795" xr:uid="{CE7B6730-CC3E-453B-B684-EFC96ECC4EDF}"/>
    <cellStyle name="Ausgabe 3 3 3 3" xfId="4224" xr:uid="{F3BD3DA9-DD5A-4DDC-889C-681BA083B829}"/>
    <cellStyle name="Ausgabe 3 3 3 3 2" xfId="15656" xr:uid="{71AF3894-D809-4B1D-B582-742DAE482CE2}"/>
    <cellStyle name="Ausgabe 3 3 3 4" xfId="6997" xr:uid="{1B1F682F-316E-4F0F-A355-B4471F112868}"/>
    <cellStyle name="Ausgabe 3 3 3 5" xfId="9037" xr:uid="{ED2A49D9-61FB-449A-B5F5-D7A25822CC7D}"/>
    <cellStyle name="Ausgabe 3 3 3 6" xfId="8165" xr:uid="{7FF9A6E5-E9A7-4F9A-B27A-48EF3C6D359B}"/>
    <cellStyle name="Ausgabe 3 3 3 7" xfId="11311" xr:uid="{67DCDD05-45D7-4239-9F98-0090717FC6E0}"/>
    <cellStyle name="Ausgabe 3 3 3 8" xfId="14340" xr:uid="{EEFD58A3-A6E1-4857-AF72-0D0744CDC36C}"/>
    <cellStyle name="Ausgabe 3 3 3 9" xfId="18707" xr:uid="{C548FDEB-2D93-4275-9DEB-7697EB83A6E0}"/>
    <cellStyle name="Ausgabe 3 3 4" xfId="4249" xr:uid="{0099A003-B302-4750-81A3-F0EC2B62C7AF}"/>
    <cellStyle name="Ausgabe 3 3 4 2" xfId="15681" xr:uid="{A52E2EA4-B4D9-4914-80E4-E408672EF59D}"/>
    <cellStyle name="Ausgabe 3 3 5" xfId="4231" xr:uid="{64222093-0C5F-4542-A3BC-816EEEF99EE9}"/>
    <cellStyle name="Ausgabe 3 3 5 2" xfId="15663" xr:uid="{11FCC711-4CB3-49A0-923B-17B49B3EF303}"/>
    <cellStyle name="Ausgabe 3 3 6" xfId="6432" xr:uid="{6C3DD6D4-4117-4410-A283-0A57830A3349}"/>
    <cellStyle name="Ausgabe 3 3 7" xfId="8314" xr:uid="{208061A2-74E6-4F89-ACF1-FF89F80B003C}"/>
    <cellStyle name="Ausgabe 3 3 8" xfId="11577" xr:uid="{BE9D2760-F126-4506-88B3-0A963BBED14A}"/>
    <cellStyle name="Ausgabe 3 3 9" xfId="13745" xr:uid="{162DA7AC-CAFB-421B-89B5-76751C677F0B}"/>
    <cellStyle name="Ausgabe 3 4" xfId="877" xr:uid="{C39F95D6-13FA-4FE8-8663-1CBFC75CF03D}"/>
    <cellStyle name="Ausgabe 3 4 2" xfId="1393" xr:uid="{1F64EE18-1645-4968-8F29-52722255CE49}"/>
    <cellStyle name="Ausgabe 3 4 2 2" xfId="5407" xr:uid="{08EF0FB0-14AB-4C13-8DCE-A0A36685FBFA}"/>
    <cellStyle name="Ausgabe 3 4 2 2 2" xfId="16839" xr:uid="{A9E17289-94C1-4D73-947A-BE4D171131C7}"/>
    <cellStyle name="Ausgabe 3 4 2 3" xfId="5280" xr:uid="{C5860FAA-550B-42A6-8870-64A7D9F9E1DB}"/>
    <cellStyle name="Ausgabe 3 4 2 3 2" xfId="16712" xr:uid="{2608199B-23A6-43BE-AC14-4721BF24BD86}"/>
    <cellStyle name="Ausgabe 3 4 2 4" xfId="6947" xr:uid="{348916A4-3A33-4320-BC06-CFF56F8C1AB0}"/>
    <cellStyle name="Ausgabe 3 4 2 5" xfId="8975" xr:uid="{4B071FA8-CB62-4F02-BB09-C0E54665425E}"/>
    <cellStyle name="Ausgabe 3 4 2 6" xfId="9616" xr:uid="{853FE803-09FA-443E-B617-6996D02A3205}"/>
    <cellStyle name="Ausgabe 3 4 2 7" xfId="12763" xr:uid="{72B1834A-FB80-4A9A-8B15-235328988B12}"/>
    <cellStyle name="Ausgabe 3 4 2 8" xfId="13981" xr:uid="{E6DFB33B-2AAF-43C7-B105-D98166E6FBBF}"/>
    <cellStyle name="Ausgabe 3 4 2 9" xfId="18645" xr:uid="{81C381BC-05EA-444F-BBDC-AF73A04286A6}"/>
    <cellStyle name="Ausgabe 3 4 3" xfId="5671" xr:uid="{6935A612-83EC-4900-BC99-FFB9C743AA14}"/>
    <cellStyle name="Ausgabe 3 4 3 2" xfId="17103" xr:uid="{A3404D54-612F-4AF4-B074-654E415028BD}"/>
    <cellStyle name="Ausgabe 3 4 4" xfId="4968" xr:uid="{F1AB69CC-3783-4C0F-9937-F15D6D5ACBF3}"/>
    <cellStyle name="Ausgabe 3 4 4 2" xfId="16400" xr:uid="{EA8D6306-0FC0-42D3-97F3-999CDAE58154}"/>
    <cellStyle name="Ausgabe 3 4 5" xfId="6546" xr:uid="{C0EE633E-9A1D-464C-92AE-2BFAADAE142D}"/>
    <cellStyle name="Ausgabe 3 4 6" xfId="9962" xr:uid="{2BB2B02F-2071-41AF-B0AD-EF5D01F9A654}"/>
    <cellStyle name="Ausgabe 3 4 7" xfId="11263" xr:uid="{5C05B482-E3D3-415A-9853-9A3E8484C6CF}"/>
    <cellStyle name="Ausgabe 3 4 8" xfId="13647" xr:uid="{95CAC84A-315F-4E06-B398-D12395A828C7}"/>
    <cellStyle name="Ausgabe 3 4 9" xfId="18130" xr:uid="{06E2DE1C-6FCB-4A68-8532-41AB005BD6AB}"/>
    <cellStyle name="Ausgabe 3 5" xfId="5785" xr:uid="{50FE577D-0632-4BA9-BD85-C5BCAB44EA3E}"/>
    <cellStyle name="Ausgabe 3 5 2" xfId="17217" xr:uid="{79890745-D963-48ED-893C-1A51A68E0A2B}"/>
    <cellStyle name="Ausgabe 3 6" xfId="3750" xr:uid="{69BA5EB7-A33C-4F56-90FA-D013D5B42EBD}"/>
    <cellStyle name="Ausgabe 3 6 2" xfId="15182" xr:uid="{8B68952A-DA77-43D9-A678-95348111FE8D}"/>
    <cellStyle name="Ausgabe 3 7" xfId="6396" xr:uid="{AFBD9DAC-F17B-4D19-A761-8F43DDA11C12}"/>
    <cellStyle name="Ausgabe 3 8" xfId="10020" xr:uid="{7D5B92B8-6F36-4D6A-90B1-A4D562672329}"/>
    <cellStyle name="Ausgabe 3 9" xfId="11859" xr:uid="{91F5E293-7208-473E-8CF3-FDE8513AD094}"/>
    <cellStyle name="Ausgabe 4" xfId="718" xr:uid="{113F6CFC-2DD7-47C7-B4EA-221001FD610F}"/>
    <cellStyle name="Ausgabe 4 10" xfId="17972" xr:uid="{8573EF2E-8468-4F83-BC18-F55C3B231458}"/>
    <cellStyle name="Ausgabe 4 2" xfId="933" xr:uid="{51923F5F-0FA9-4683-B74F-61CDCA23B0C7}"/>
    <cellStyle name="Ausgabe 4 2 2" xfId="1352" xr:uid="{DD879A81-1BCF-4274-A5DB-1BF760DBA5A4}"/>
    <cellStyle name="Ausgabe 4 2 2 2" xfId="5438" xr:uid="{20806901-8873-4FC7-AC30-81CAA2AB3EBA}"/>
    <cellStyle name="Ausgabe 4 2 2 2 2" xfId="16870" xr:uid="{60FC0AFE-D51A-49A5-80DF-F8ACE4BDF108}"/>
    <cellStyle name="Ausgabe 4 2 2 3" xfId="5264" xr:uid="{FCC98553-034E-4EE4-98C0-CC35CB494A60}"/>
    <cellStyle name="Ausgabe 4 2 2 3 2" xfId="16696" xr:uid="{2DF324C2-775A-46EE-94EF-17F4EE8D5C59}"/>
    <cellStyle name="Ausgabe 4 2 2 4" xfId="6916" xr:uid="{A6EED6A7-5CE8-45FD-B7B1-CBFD2547C183}"/>
    <cellStyle name="Ausgabe 4 2 2 5" xfId="8934" xr:uid="{9365261C-7A20-4FF7-9C69-2B0EE8B42A68}"/>
    <cellStyle name="Ausgabe 4 2 2 6" xfId="9233" xr:uid="{D13CC3F9-1A71-4741-9E1D-C52BF9865F6B}"/>
    <cellStyle name="Ausgabe 4 2 2 7" xfId="12194" xr:uid="{B61BC95C-5E52-434B-8190-14BCBF69BDD7}"/>
    <cellStyle name="Ausgabe 4 2 2 8" xfId="14416" xr:uid="{B75E2A60-512C-41F1-9498-BC86B07EE5A9}"/>
    <cellStyle name="Ausgabe 4 2 2 9" xfId="18604" xr:uid="{74EDAE03-F612-45E2-A56D-76A1C230D383}"/>
    <cellStyle name="Ausgabe 4 2 3" xfId="4097" xr:uid="{9A4853A2-6C38-4D61-8D8D-340B6F910EE1}"/>
    <cellStyle name="Ausgabe 4 2 3 2" xfId="15529" xr:uid="{A28C7E22-E41F-4A4A-9760-CD81CDFDCEE7}"/>
    <cellStyle name="Ausgabe 4 2 4" xfId="4271" xr:uid="{623BA829-7811-454C-9063-22F4474B642A}"/>
    <cellStyle name="Ausgabe 4 2 4 2" xfId="15703" xr:uid="{68A9E630-3771-435F-9733-67A1ACAA2123}"/>
    <cellStyle name="Ausgabe 4 2 5" xfId="6589" xr:uid="{30637D47-BD60-450C-AF27-DC7FBD4C6D87}"/>
    <cellStyle name="Ausgabe 4 2 6" xfId="9337" xr:uid="{24A0896B-2399-4273-AD8F-C51BA66C578F}"/>
    <cellStyle name="Ausgabe 4 2 7" xfId="11077" xr:uid="{6F2DB66D-BAF0-4F33-98A2-81C3F9328C3F}"/>
    <cellStyle name="Ausgabe 4 2 8" xfId="14684" xr:uid="{DD3E53B6-8372-43D5-AA08-DCE02C54DA87}"/>
    <cellStyle name="Ausgabe 4 2 9" xfId="18186" xr:uid="{A580935D-2CFB-4F54-B5F3-C569EC025AD8}"/>
    <cellStyle name="Ausgabe 4 3" xfId="1401" xr:uid="{FE44B6F4-C4F3-4CC5-BA0A-B71267844FB3}"/>
    <cellStyle name="Ausgabe 4 3 2" xfId="5402" xr:uid="{BDE265CF-317D-4208-A791-D45F619A5A63}"/>
    <cellStyle name="Ausgabe 4 3 2 2" xfId="16834" xr:uid="{7BF22259-CDE4-463E-961F-6E7C0EEA852C}"/>
    <cellStyle name="Ausgabe 4 3 3" xfId="4239" xr:uid="{2CEBDA05-EA39-4863-99AC-25B07539CD9C}"/>
    <cellStyle name="Ausgabe 4 3 3 2" xfId="15671" xr:uid="{B3020773-6E8B-43B1-B803-2AA7978CA065}"/>
    <cellStyle name="Ausgabe 4 3 4" xfId="6954" xr:uid="{B27F5C69-9A7C-4DC4-BC4A-BE34089AB3B3}"/>
    <cellStyle name="Ausgabe 4 3 5" xfId="8983" xr:uid="{E26BA1EC-67C8-48B6-9DCC-67841A38E924}"/>
    <cellStyle name="Ausgabe 4 3 6" xfId="9612" xr:uid="{1A68D548-0FFD-4848-8CFD-A21B1BCCAFE7}"/>
    <cellStyle name="Ausgabe 4 3 7" xfId="12898" xr:uid="{A82A5F5B-87B2-458F-B4E5-BD498F1E3729}"/>
    <cellStyle name="Ausgabe 4 3 8" xfId="13976" xr:uid="{27F7EDC7-EB38-49EA-A632-0A572C08E3B0}"/>
    <cellStyle name="Ausgabe 4 3 9" xfId="18653" xr:uid="{F20EA310-D823-4AFA-B0F3-515C192F8559}"/>
    <cellStyle name="Ausgabe 4 4" xfId="4128" xr:uid="{2E03A8CF-D4C0-4F5A-8759-D1634236BB80}"/>
    <cellStyle name="Ausgabe 4 4 2" xfId="15560" xr:uid="{A3740475-F391-4A83-BF1E-A1AF33C521B7}"/>
    <cellStyle name="Ausgabe 4 5" xfId="4111" xr:uid="{6F638E0E-7606-4333-A4CE-21A0B8D1D60A}"/>
    <cellStyle name="Ausgabe 4 5 2" xfId="15543" xr:uid="{EF032DC1-734D-43D2-A646-71ABD0D7D442}"/>
    <cellStyle name="Ausgabe 4 6" xfId="6436" xr:uid="{425F2E4F-8BA7-4E82-B0ED-5F32544D46E5}"/>
    <cellStyle name="Ausgabe 4 7" xfId="8277" xr:uid="{5B6C1056-D0BC-44A8-B6D2-33A4C957C7AE}"/>
    <cellStyle name="Ausgabe 4 8" xfId="11966" xr:uid="{20706737-99F4-408E-9ABC-75A66D6C4863}"/>
    <cellStyle name="Ausgabe 4 9" xfId="13661" xr:uid="{A0414652-41E6-4190-8AE6-5146BED11005}"/>
    <cellStyle name="Ausgabe 5" xfId="837" xr:uid="{2200CA88-4DF9-4C5F-977E-692309FEE56B}"/>
    <cellStyle name="Ausgabe 5 10" xfId="18091" xr:uid="{CD20C883-FE8A-4D3E-B1D4-9B2571CC832D}"/>
    <cellStyle name="Ausgabe 5 2" xfId="1052" xr:uid="{1109FE80-BCB4-4330-9150-22207F6857BC}"/>
    <cellStyle name="Ausgabe 5 2 2" xfId="1554" xr:uid="{140FCACC-2DE8-42E8-92B9-969E856FAFA3}"/>
    <cellStyle name="Ausgabe 5 2 2 2" xfId="4042" xr:uid="{0350A79A-6252-4A4E-98DC-594224C004EF}"/>
    <cellStyle name="Ausgabe 5 2 2 2 2" xfId="15474" xr:uid="{C11F5CBB-F0EB-421C-BC79-F80B55BD2AD5}"/>
    <cellStyle name="Ausgabe 5 2 2 3" xfId="5828" xr:uid="{ECC7002C-48C5-42B0-93FA-2DA868454817}"/>
    <cellStyle name="Ausgabe 5 2 2 3 2" xfId="17260" xr:uid="{84069763-924F-4062-B411-72AA9C4EDAB7}"/>
    <cellStyle name="Ausgabe 5 2 2 4" xfId="7078" xr:uid="{45A36217-0BB1-454B-B6A5-5E66E2F33FB4}"/>
    <cellStyle name="Ausgabe 5 2 2 5" xfId="9136" xr:uid="{B738EDEC-5048-47FF-8684-2C9213A28C32}"/>
    <cellStyle name="Ausgabe 5 2 2 6" xfId="8157" xr:uid="{F90A36AB-70D7-42CB-B6CC-306D72EF761A}"/>
    <cellStyle name="Ausgabe 5 2 2 7" xfId="12146" xr:uid="{4EC51647-B2A2-427E-8DE5-951642D39FEF}"/>
    <cellStyle name="Ausgabe 5 2 2 8" xfId="14300" xr:uid="{C130B206-AD8E-4759-8E92-2BF848E288D3}"/>
    <cellStyle name="Ausgabe 5 2 2 9" xfId="18806" xr:uid="{3906553D-82FF-4AE9-B6B3-59B8551486CD}"/>
    <cellStyle name="Ausgabe 5 2 3" xfId="5625" xr:uid="{673C46BC-E6E2-4D89-842C-0A0C2DEDBD91}"/>
    <cellStyle name="Ausgabe 5 2 3 2" xfId="17057" xr:uid="{C0A2724D-2579-4EF7-92A4-03236E9F7AF9}"/>
    <cellStyle name="Ausgabe 5 2 4" xfId="4214" xr:uid="{39B30E55-28D4-4848-A9B3-20228C0A1FBE}"/>
    <cellStyle name="Ausgabe 5 2 4 2" xfId="15646" xr:uid="{CCA35AE0-FD59-4248-AC50-3EFA2AF45F12}"/>
    <cellStyle name="Ausgabe 5 2 5" xfId="6678" xr:uid="{F243A765-0E41-46C3-BE20-E983D7C50E54}"/>
    <cellStyle name="Ausgabe 5 2 6" xfId="9848" xr:uid="{5449B941-DC50-4650-A2CE-13EC1856B355}"/>
    <cellStyle name="Ausgabe 5 2 7" xfId="11452" xr:uid="{04F75FB6-8CCF-41CD-BF8D-2C7235580A3A}"/>
    <cellStyle name="Ausgabe 5 2 8" xfId="14618" xr:uid="{2E96843C-954F-4157-86A6-902C82050F77}"/>
    <cellStyle name="Ausgabe 5 2 9" xfId="18305" xr:uid="{BC94758F-06CB-4D1F-B82E-D812FFDA134B}"/>
    <cellStyle name="Ausgabe 5 3" xfId="1337" xr:uid="{3990455F-7B6A-4F8A-B765-A9A3160087DE}"/>
    <cellStyle name="Ausgabe 5 3 2" xfId="5450" xr:uid="{610B2139-8F81-4776-B2B6-70240AB13CD8}"/>
    <cellStyle name="Ausgabe 5 3 2 2" xfId="16882" xr:uid="{BC71EA00-F3EB-4C9F-840C-9447B0A5D6FB}"/>
    <cellStyle name="Ausgabe 5 3 3" xfId="5112" xr:uid="{FE5BC10C-6754-47BA-9360-5AAB98B9BC67}"/>
    <cellStyle name="Ausgabe 5 3 3 2" xfId="16544" xr:uid="{CDBB143E-9A2E-48B2-96A2-DCD2B578C86D}"/>
    <cellStyle name="Ausgabe 5 3 4" xfId="6902" xr:uid="{16CD56CF-958A-48E0-A1AD-60148AA94520}"/>
    <cellStyle name="Ausgabe 5 3 5" xfId="8919" xr:uid="{146CFBF5-18E2-41D8-8232-459865FFDA74}"/>
    <cellStyle name="Ausgabe 5 3 6" xfId="9636" xr:uid="{E0E79638-A843-447E-AB3A-F5E6D664016F}"/>
    <cellStyle name="Ausgabe 5 3 7" xfId="11366" xr:uid="{C7C0EB1D-825C-4BC4-BD8B-18E534B8316F}"/>
    <cellStyle name="Ausgabe 5 3 8" xfId="13996" xr:uid="{C81F606F-744B-4771-BEE4-EDF275FD4A34}"/>
    <cellStyle name="Ausgabe 5 3 9" xfId="18589" xr:uid="{86713CCD-1315-4361-9C6F-CC67CD044CB0}"/>
    <cellStyle name="Ausgabe 5 4" xfId="4882" xr:uid="{43F377C0-3FB0-4160-958E-98E9F1162278}"/>
    <cellStyle name="Ausgabe 5 4 2" xfId="16314" xr:uid="{A9844119-9569-4A90-A27F-9A229D67D5E4}"/>
    <cellStyle name="Ausgabe 5 5" xfId="5769" xr:uid="{1E85A237-BA43-4D20-A6E1-3DFAC8CD0C11}"/>
    <cellStyle name="Ausgabe 5 5 2" xfId="17201" xr:uid="{BC8C027E-004B-492E-8B17-1850C1C8C22B}"/>
    <cellStyle name="Ausgabe 5 6" xfId="6528" xr:uid="{C70A27B0-EBC4-452B-938B-3D7BBD82C8A6}"/>
    <cellStyle name="Ausgabe 5 7" xfId="8336" xr:uid="{3A6B545F-4952-457D-9A0D-6D57BA3A1674}"/>
    <cellStyle name="Ausgabe 5 8" xfId="11650" xr:uid="{F3A0688F-AFFD-4EEE-A5A4-37322B884662}"/>
    <cellStyle name="Ausgabe 5 9" xfId="13727" xr:uid="{C249D4BB-4C8C-40AD-9E14-893C09AA2473}"/>
    <cellStyle name="Ausgabe 6" xfId="853" xr:uid="{E8ECED24-5068-47F4-915A-FBFA6B343138}"/>
    <cellStyle name="Ausgabe 6 2" xfId="1479" xr:uid="{3EB597F3-6048-4465-8762-ED196CAEF891}"/>
    <cellStyle name="Ausgabe 6 2 2" xfId="5345" xr:uid="{946B94CB-00C5-4377-BCEB-2D43A1268AF1}"/>
    <cellStyle name="Ausgabe 6 2 2 2" xfId="16777" xr:uid="{558A0021-6F26-4E7A-A0CE-83433FDFB561}"/>
    <cellStyle name="Ausgabe 6 2 3" xfId="4425" xr:uid="{DECF3F3E-AFC0-4E1F-85F8-C0BB85AEA7E3}"/>
    <cellStyle name="Ausgabe 6 2 3 2" xfId="15857" xr:uid="{A62FE801-AC1A-4208-ACDC-AD7AB09F946D}"/>
    <cellStyle name="Ausgabe 6 2 4" xfId="7019" xr:uid="{83B9FBE7-3A7F-4B82-8C07-6AC9DC1862A4}"/>
    <cellStyle name="Ausgabe 6 2 5" xfId="9061" xr:uid="{094D96C4-FEE7-4D39-A126-DF637865BFBA}"/>
    <cellStyle name="Ausgabe 6 2 6" xfId="9578" xr:uid="{AC866BFC-EE8F-4A4E-9F87-8A732A52FA00}"/>
    <cellStyle name="Ausgabe 6 2 7" xfId="11189" xr:uid="{BB27F9EC-FF7E-4B33-BCBA-10B5C62E3758}"/>
    <cellStyle name="Ausgabe 6 2 8" xfId="13961" xr:uid="{E7976F0E-56C7-4F20-987B-8661C66F3FAC}"/>
    <cellStyle name="Ausgabe 6 2 9" xfId="18731" xr:uid="{AB89D483-3F6F-45E6-9F58-F52F2653A686}"/>
    <cellStyle name="Ausgabe 6 3" xfId="4106" xr:uid="{A29CA352-3B3C-4C66-985B-2969FCA2439A}"/>
    <cellStyle name="Ausgabe 6 3 2" xfId="15538" xr:uid="{210683D1-A289-4312-A3FB-9A53C8C2E273}"/>
    <cellStyle name="Ausgabe 6 4" xfId="4957" xr:uid="{C59C829B-2828-46EE-B5E5-0D6472E2A684}"/>
    <cellStyle name="Ausgabe 6 4 2" xfId="16389" xr:uid="{6CD2D852-84B7-42D6-B091-95C1006D9FF6}"/>
    <cellStyle name="Ausgabe 6 5" xfId="6540" xr:uid="{771FBD4F-AA92-4221-A37C-6A0C3BC22272}"/>
    <cellStyle name="Ausgabe 6 6" xfId="8322" xr:uid="{04341636-86B8-42B4-9960-544D95620567}"/>
    <cellStyle name="Ausgabe 6 7" xfId="12937" xr:uid="{B7884B91-405C-4190-802D-962980C1E9A8}"/>
    <cellStyle name="Ausgabe 6 8" xfId="14093" xr:uid="{6A9912C3-1D2A-4F3D-A226-C8FAA4EBBDD6}"/>
    <cellStyle name="Ausgabe 6 9" xfId="18106" xr:uid="{BEFBC715-F391-4F40-AA93-08E053327A86}"/>
    <cellStyle name="Bad" xfId="119" builtinId="27" customBuiltin="1"/>
    <cellStyle name="Bad 2" xfId="29" xr:uid="{00000000-0005-0000-0000-00002A000000}"/>
    <cellStyle name="Bad 2 2" xfId="1671" xr:uid="{4D1A8657-F1E7-419D-87A5-EB03CD00E3E4}"/>
    <cellStyle name="Bad 2 2 2" xfId="1672" xr:uid="{EA3AB36A-159E-46B0-96D4-24FCEA2AE0D0}"/>
    <cellStyle name="Bad 2 2 3" xfId="1673" xr:uid="{9A0CB2F9-438C-44D3-BE26-97B400B785B1}"/>
    <cellStyle name="Bad 2 2 4" xfId="2329" xr:uid="{F6C16535-2037-4A21-975D-4A0ED9751D7C}"/>
    <cellStyle name="Bad 2 3" xfId="1674" xr:uid="{DB558810-2EB6-4EAD-A012-BD29312CD64D}"/>
    <cellStyle name="Bad 2 3 2" xfId="2330" xr:uid="{D256C94B-ED17-4CD6-A494-B2F478271899}"/>
    <cellStyle name="Bad 2 4" xfId="2331" xr:uid="{4D44E8BE-8D8C-4DB4-AC1A-F3811A757F33}"/>
    <cellStyle name="Bad 2 5" xfId="301" xr:uid="{391CE144-232D-4F4A-8BC4-D534D00583F2}"/>
    <cellStyle name="Bad 3" xfId="398" xr:uid="{2F7706BB-5C6C-4A57-AF23-381A8D43BA09}"/>
    <cellStyle name="Bad 4" xfId="538" xr:uid="{21F67AF0-2750-48E1-B7E9-07CBCBFE82EA}"/>
    <cellStyle name="Berechnung" xfId="221" hidden="1" xr:uid="{D82D4520-706C-4A40-8184-8632A8D37AE5}"/>
    <cellStyle name="Berechnung" xfId="1115" hidden="1" xr:uid="{13D4CBE1-8DA2-4C2D-A9EA-1CD6FEAEE1EB}"/>
    <cellStyle name="Berechnung" xfId="1076" hidden="1" xr:uid="{65BF4572-0A68-4058-A25E-FCB866A5D1F7}"/>
    <cellStyle name="Berechnung" xfId="1230" hidden="1" xr:uid="{6A70822E-6015-408D-9C2C-96D7102542C9}"/>
    <cellStyle name="Berechnung" xfId="1252" hidden="1" xr:uid="{B1CBF279-392C-4A04-99CF-10A6C53F99DE}"/>
    <cellStyle name="Berechnung" xfId="3343" hidden="1" xr:uid="{FA42B1A9-26F0-44B4-8047-72196DF71377}"/>
    <cellStyle name="Berechnung" xfId="3375" hidden="1" xr:uid="{2E514C7F-0B63-420C-BB7E-92DC60E9F582}"/>
    <cellStyle name="Berechnung" xfId="3391" hidden="1" xr:uid="{53A91A33-2200-41A2-B5E2-5939652833EB}"/>
    <cellStyle name="Berechnung" xfId="3425" hidden="1" xr:uid="{7199D85B-5B09-4C97-A6DA-7A1484D2182C}"/>
    <cellStyle name="Berechnung" xfId="3388" hidden="1" xr:uid="{EE9AF139-1312-4083-B9EC-6A8449FA46EF}"/>
    <cellStyle name="Berechnung" xfId="3473" hidden="1" xr:uid="{9ACFA683-D3F6-4485-8084-78DF3E9CA7F4}"/>
    <cellStyle name="Berechnung" xfId="3497" hidden="1" xr:uid="{DEBD81ED-4ED6-4BEC-9DB3-539EFC51E8B1}"/>
    <cellStyle name="Berechnung" xfId="3495" hidden="1" xr:uid="{92E4BD53-EE78-4693-BD80-BB199A2B9C11}"/>
    <cellStyle name="Berechnung" xfId="3532" hidden="1" xr:uid="{6291FFB2-CD1A-4DF9-848A-651BFD91F60F}"/>
    <cellStyle name="Berechnung" xfId="3534" hidden="1" xr:uid="{DEBC413D-B153-4946-9071-A180D3E12F0A}"/>
    <cellStyle name="Berechnung" xfId="3589" hidden="1" xr:uid="{3A476ECF-DACF-4E30-9AF4-2AE2FC592B93}"/>
    <cellStyle name="Berechnung" xfId="3621" hidden="1" xr:uid="{CABE74D6-07A3-43AB-BD49-E8FB9F8DA87D}"/>
    <cellStyle name="Berechnung" xfId="3637" hidden="1" xr:uid="{EE81CC63-ED97-4415-A282-04D614FF7DA1}"/>
    <cellStyle name="Berechnung" xfId="3661" hidden="1" xr:uid="{A5E6D222-C9E1-41E0-85BC-BA285341B8CF}"/>
    <cellStyle name="Berechnung" xfId="3634" hidden="1" xr:uid="{051E8659-DC91-47E3-9FE3-75ECB23C8912}"/>
    <cellStyle name="Berechnung" xfId="3754" hidden="1" xr:uid="{E2544DF5-7595-42C8-AD94-C71B81C3EA53}"/>
    <cellStyle name="Berechnung" xfId="4326" hidden="1" xr:uid="{5B00A7DD-C13E-433C-9D72-1819A1E04D42}"/>
    <cellStyle name="Berechnung" xfId="4305" hidden="1" xr:uid="{4E05704C-6032-4AF2-99C4-F4D6C31251C1}"/>
    <cellStyle name="Berechnung" xfId="4399" hidden="1" xr:uid="{5FE9DF2C-5287-4DBA-BC6B-68E7B2958231}"/>
    <cellStyle name="Berechnung" xfId="4413" hidden="1" xr:uid="{C89823DF-C0D1-4B06-8325-BF1D138A269E}"/>
    <cellStyle name="Berechnung" xfId="5843" hidden="1" xr:uid="{7C999712-E28F-4CE1-B7C0-D325C58B290C}"/>
    <cellStyle name="Berechnung" xfId="5875" hidden="1" xr:uid="{EC6A230C-71A8-4B66-8FEC-7A6595B7E2C4}"/>
    <cellStyle name="Berechnung" xfId="5891" hidden="1" xr:uid="{9BCAE64A-AA2C-4831-ACE2-D0DAEE096F19}"/>
    <cellStyle name="Berechnung" xfId="5918" hidden="1" xr:uid="{8F9EAE80-058C-4652-87E1-FAB72784FE8E}"/>
    <cellStyle name="Berechnung" xfId="5888" hidden="1" xr:uid="{E1606B4F-8E19-480B-BD91-8F83D8B87C1F}"/>
    <cellStyle name="Berechnung" xfId="4457" hidden="1" xr:uid="{85285322-DAD4-4120-AB65-15209F27DC1A}"/>
    <cellStyle name="Berechnung" xfId="5602" hidden="1" xr:uid="{8AC783F9-C2F8-4729-8A75-46EC9EAC8411}"/>
    <cellStyle name="Berechnung" xfId="3946" hidden="1" xr:uid="{A568B8C5-F429-470C-9645-BC3859D60F03}"/>
    <cellStyle name="Berechnung" xfId="5534" hidden="1" xr:uid="{52350F38-CB37-4ECA-832B-D56B6DAC3F5F}"/>
    <cellStyle name="Berechnung" xfId="5516" hidden="1" xr:uid="{52B6E653-D0A8-4719-A8BA-FA9DFBDD08E1}"/>
    <cellStyle name="Berechnung" xfId="5999" hidden="1" xr:uid="{30492CA7-CA22-4D14-A729-6F673F0E913A}"/>
    <cellStyle name="Berechnung" xfId="6031" hidden="1" xr:uid="{8EBB5EDE-1E70-47EA-9924-F17FF2EC9F24}"/>
    <cellStyle name="Berechnung" xfId="6047" hidden="1" xr:uid="{63B861AE-2D5E-4312-9770-17CC44CA1FBE}"/>
    <cellStyle name="Berechnung" xfId="6081" hidden="1" xr:uid="{362CBC9B-8353-4173-8B04-C116914D31AC}"/>
    <cellStyle name="Berechnung" xfId="6044" hidden="1" xr:uid="{5E3FC312-DA6E-4949-A9B6-7C1F5EAEA49E}"/>
    <cellStyle name="Berechnung" xfId="4401" hidden="1" xr:uid="{7CD34246-682E-4E49-9FD7-DDF52A609686}"/>
    <cellStyle name="Berechnung" xfId="4633" hidden="1" xr:uid="{9C81C598-BB42-432F-9045-66A71943CF88}"/>
    <cellStyle name="Berechnung" xfId="5039" hidden="1" xr:uid="{CA2FBE30-98B0-458A-9015-67D9623936A8}"/>
    <cellStyle name="Berechnung" xfId="3870" hidden="1" xr:uid="{D5487497-79D8-4722-9FFF-FB7CA4A7BFF6}"/>
    <cellStyle name="Berechnung" xfId="5252" hidden="1" xr:uid="{E752D422-550A-455A-99C6-83CCC24928CF}"/>
    <cellStyle name="Berechnung" xfId="6143" hidden="1" xr:uid="{5D099579-D62D-431C-AA89-4E9CDEE125BA}"/>
    <cellStyle name="Berechnung" xfId="6175" hidden="1" xr:uid="{771728A5-8CCC-41CA-90C8-45435BC581A3}"/>
    <cellStyle name="Berechnung" xfId="6191" hidden="1" xr:uid="{2C204107-8667-40C7-ABFB-1E753C5D47C1}"/>
    <cellStyle name="Berechnung" xfId="6225" hidden="1" xr:uid="{B42A56AB-CCD4-4FAB-85E5-87A279976E9B}"/>
    <cellStyle name="Berechnung" xfId="6188" hidden="1" xr:uid="{54BC65BD-7C76-4CB2-BB0A-7F576CD9A8EC}"/>
    <cellStyle name="Berechnung" xfId="6343" hidden="1" xr:uid="{6F593245-9777-49B8-B568-38985C2DA837}"/>
    <cellStyle name="Berechnung" xfId="6727" hidden="1" xr:uid="{BE55707C-12C4-4073-80AA-16051048FA7A}"/>
    <cellStyle name="Berechnung" xfId="6699" hidden="1" xr:uid="{C11AC920-6537-4281-A0A4-4C6FFEBB1993}"/>
    <cellStyle name="Berechnung" xfId="6822" hidden="1" xr:uid="{0F901321-A2D6-4EAA-8014-51F60667B55B}"/>
    <cellStyle name="Berechnung" xfId="6841" hidden="1" xr:uid="{BECB866C-7049-4600-8444-2F762EE11E10}"/>
    <cellStyle name="Berechnung" xfId="7389" hidden="1" xr:uid="{700A806A-FFA8-4AEB-B245-71540F149EFE}"/>
    <cellStyle name="Berechnung" xfId="7421" hidden="1" xr:uid="{3B153D6A-FB80-4126-97AF-7945CE2D05FB}"/>
    <cellStyle name="Berechnung" xfId="7437" hidden="1" xr:uid="{CE50BC25-EC42-4BF1-AB06-313A70970A88}"/>
    <cellStyle name="Berechnung" xfId="7471" hidden="1" xr:uid="{E2E2D7E2-5F9E-4F96-BD67-E6D72D33E4F5}"/>
    <cellStyle name="Berechnung" xfId="7434" hidden="1" xr:uid="{26FDAC1D-57FB-473A-B9AA-196900B39334}"/>
    <cellStyle name="Berechnung" xfId="7519" hidden="1" xr:uid="{0759F0D4-E343-4F75-90AC-37B2D2F93AB3}"/>
    <cellStyle name="Berechnung" xfId="7543" hidden="1" xr:uid="{4E21B157-1C09-409E-BDDD-D6D7D8ABE627}"/>
    <cellStyle name="Berechnung" xfId="7541" hidden="1" xr:uid="{D5FC7ADD-19EC-4927-9152-80E30299595F}"/>
    <cellStyle name="Berechnung" xfId="7578" hidden="1" xr:uid="{0245D2BD-B3F8-4151-B84D-0FD4F10639B6}"/>
    <cellStyle name="Berechnung" xfId="7580" hidden="1" xr:uid="{2BB05E5C-B98C-4790-9BAD-2D28C5398A87}"/>
    <cellStyle name="Berechnung" xfId="7635" hidden="1" xr:uid="{A9A36E6F-6185-4BDB-98B8-3CD5C54FF8CF}"/>
    <cellStyle name="Berechnung" xfId="7667" hidden="1" xr:uid="{BE1B6DCD-E6F3-4693-8F22-4E43EF9067E4}"/>
    <cellStyle name="Berechnung" xfId="7683" hidden="1" xr:uid="{A3553351-3FCA-43B8-B8C9-5D576152FE80}"/>
    <cellStyle name="Berechnung" xfId="7707" hidden="1" xr:uid="{E67C13B3-EB6B-42D6-A360-7AB5BBEB823E}"/>
    <cellStyle name="Berechnung" xfId="7680" hidden="1" xr:uid="{756431EB-411F-48C6-9355-991F2B3A3E8E}"/>
    <cellStyle name="Berechnung" xfId="7374" hidden="1" xr:uid="{B6E619DE-1A80-4299-A51D-BDFD4E533D4E}"/>
    <cellStyle name="Berechnung" xfId="7345" hidden="1" xr:uid="{CA4C9344-7E04-4775-A4E1-BCDADFFC7211}"/>
    <cellStyle name="Berechnung" xfId="7346" hidden="1" xr:uid="{D4051299-AB48-4E32-AFD2-B9F3750D60E4}"/>
    <cellStyle name="Berechnung" xfId="7136" hidden="1" xr:uid="{510D3A53-B3D9-45CE-B09C-0FCDFACB16C8}"/>
    <cellStyle name="Berechnung" xfId="7324" hidden="1" xr:uid="{4F6ABB0B-80AC-469A-AB0E-D7001F5D62D7}"/>
    <cellStyle name="Berechnung" xfId="7759" hidden="1" xr:uid="{0E7F31A9-8618-4D53-945A-D56A7E3DB81B}"/>
    <cellStyle name="Berechnung" xfId="7791" hidden="1" xr:uid="{43364198-DD32-4A11-9BBB-AFE7BBDE05E5}"/>
    <cellStyle name="Berechnung" xfId="7807" hidden="1" xr:uid="{EE936BC3-C491-4C77-9DC5-50157E2BFEA4}"/>
    <cellStyle name="Berechnung" xfId="7831" hidden="1" xr:uid="{441C8574-8A7E-4079-885D-2DA075878CCC}"/>
    <cellStyle name="Berechnung" xfId="7804" hidden="1" xr:uid="{B9E6A81B-4AD5-4E1C-8045-0286D50C4724}"/>
    <cellStyle name="Berechnung" xfId="7873" hidden="1" xr:uid="{846DD3C9-918C-47D7-801E-8BD6FBC93A03}"/>
    <cellStyle name="Berechnung" xfId="7897" hidden="1" xr:uid="{84C6802E-D5A0-4FDF-8B65-D6B3629A10A5}"/>
    <cellStyle name="Berechnung" xfId="7895" hidden="1" xr:uid="{ACC7DDFB-651C-4157-9650-EB053F5CE0F4}"/>
    <cellStyle name="Berechnung" xfId="7932" hidden="1" xr:uid="{A2C2C8B2-6360-479D-9D29-0CF989E94121}"/>
    <cellStyle name="Berechnung" xfId="7934" hidden="1" xr:uid="{A3B46CA5-D1E4-4411-BA58-D45CF6A1C928}"/>
    <cellStyle name="Berechnung" xfId="7989" hidden="1" xr:uid="{66B09761-5798-4389-8A1C-1681FA32675D}"/>
    <cellStyle name="Berechnung" xfId="8021" hidden="1" xr:uid="{2CD1029F-0EB8-4DF5-8258-0F5135836141}"/>
    <cellStyle name="Berechnung" xfId="8037" hidden="1" xr:uid="{DFC19EC7-E397-4E1D-B10B-3B51575E3A12}"/>
    <cellStyle name="Berechnung" xfId="8061" hidden="1" xr:uid="{701D3DCB-2020-44F0-AD93-BD6B25452C03}"/>
    <cellStyle name="Berechnung" xfId="8034" hidden="1" xr:uid="{B2A70B9B-F74A-460A-A9F9-44C05F0A16AF}"/>
    <cellStyle name="Berechnung" xfId="8124" hidden="1" xr:uid="{00F3E68D-3574-4B52-B62C-6A378F5FCF75}"/>
    <cellStyle name="Berechnung" xfId="8697" hidden="1" xr:uid="{15FB8573-1AAD-476D-99FF-0209FB5FA550}"/>
    <cellStyle name="Berechnung" xfId="8658" hidden="1" xr:uid="{B21B8C5C-B215-40CA-80D7-899DEC7B21CD}"/>
    <cellStyle name="Berechnung" xfId="8812" hidden="1" xr:uid="{B11B9BD6-35A4-4EAF-96D4-F470C5312F24}"/>
    <cellStyle name="Berechnung" xfId="8834" hidden="1" xr:uid="{A4DB3737-64A4-4815-BE66-3542F525DAD9}"/>
    <cellStyle name="Berechnung" xfId="10089" hidden="1" xr:uid="{575DBF45-8ECC-4310-B8C9-55774B46C04E}"/>
    <cellStyle name="Berechnung" xfId="10121" hidden="1" xr:uid="{473B9579-3067-4D2D-98CC-6A9F6EB335D6}"/>
    <cellStyle name="Berechnung" xfId="10137" hidden="1" xr:uid="{0A7B8415-5ECD-48F3-8D91-0CACE394D29D}"/>
    <cellStyle name="Berechnung" xfId="10171" hidden="1" xr:uid="{C947F067-1F66-41FE-856B-3D7253B90FEF}"/>
    <cellStyle name="Berechnung" xfId="10134" hidden="1" xr:uid="{6490783F-9073-4177-9F2B-797980B871E6}"/>
    <cellStyle name="Berechnung" xfId="9393" hidden="1" xr:uid="{25AA3218-68B2-42E9-A0E3-320365A6DEE0}"/>
    <cellStyle name="Berechnung" xfId="9800" hidden="1" xr:uid="{ED9E573B-DF9B-457C-9195-C0F2CCD99D73}"/>
    <cellStyle name="Berechnung" xfId="8175" hidden="1" xr:uid="{4B60EA26-CA12-490E-9E42-5CF0E7E86DE6}"/>
    <cellStyle name="Berechnung" xfId="9714" hidden="1" xr:uid="{A7F256FC-73EC-40F4-AD7A-5B2705E6E6E9}"/>
    <cellStyle name="Berechnung" xfId="9255" hidden="1" xr:uid="{F51EF707-3530-4FD7-94C9-AA2FFAFE78C9}"/>
    <cellStyle name="Berechnung" xfId="10297" hidden="1" xr:uid="{491AFA05-0503-4634-8992-BDFE1A06E928}"/>
    <cellStyle name="Berechnung" xfId="10329" hidden="1" xr:uid="{106A9DF0-E402-4F61-AD9E-38D841494093}"/>
    <cellStyle name="Berechnung" xfId="10345" hidden="1" xr:uid="{C6E0BC5A-C991-4D49-819E-E84A1AE535F4}"/>
    <cellStyle name="Berechnung" xfId="10379" hidden="1" xr:uid="{89BCFDD5-1F91-41CE-B447-EF88315E473C}"/>
    <cellStyle name="Berechnung" xfId="10342" hidden="1" xr:uid="{066ED327-D406-4E8B-B52E-3F7DB745B628}"/>
    <cellStyle name="Berechnung" xfId="8188" hidden="1" xr:uid="{1028B91C-5C63-4247-A914-4590841DD231}"/>
    <cellStyle name="Berechnung" xfId="10264" hidden="1" xr:uid="{92652286-9644-4101-B10A-A15CC4EEB284}"/>
    <cellStyle name="Berechnung" xfId="10266" hidden="1" xr:uid="{F97D47BF-782C-41FE-8ABE-A57128B57B03}"/>
    <cellStyle name="Berechnung" xfId="10242" hidden="1" xr:uid="{31DB750F-7B95-470B-9FBB-989DB8B9C07E}"/>
    <cellStyle name="Berechnung" xfId="10240" hidden="1" xr:uid="{33D4BE79-12AB-4456-A5A1-D18D5B5DEBFB}"/>
    <cellStyle name="Berechnung" xfId="10426" hidden="1" xr:uid="{458046FA-6402-4149-A90A-15C67FF377CC}"/>
    <cellStyle name="Berechnung" xfId="10458" hidden="1" xr:uid="{D12C94A6-69EA-4C31-A2DE-834C36182254}"/>
    <cellStyle name="Berechnung" xfId="10474" hidden="1" xr:uid="{4A2AB6F6-FD9A-42B3-9146-7347C1B93849}"/>
    <cellStyle name="Berechnung" xfId="10498" hidden="1" xr:uid="{85E650AF-0754-46A1-A706-A425D7E4C823}"/>
    <cellStyle name="Berechnung" xfId="10471" hidden="1" xr:uid="{C696CAA3-3DBB-4D0F-AA1B-F3C4D8535E4A}"/>
    <cellStyle name="Berechnung" xfId="10541" hidden="1" xr:uid="{D2F0AB78-70DB-4D50-9DE0-55FF98BEEC98}"/>
    <cellStyle name="Berechnung" xfId="10656" hidden="1" xr:uid="{19BA2246-AF91-44BB-8C11-7EA7EB042F8D}"/>
    <cellStyle name="Berechnung" xfId="10645" hidden="1" xr:uid="{1FF1AE5F-BDB8-4A81-AFA1-BBAE2546A42B}"/>
    <cellStyle name="Berechnung" xfId="10703" hidden="1" xr:uid="{595D5DBD-6F58-406C-A0F6-AF79D3CB4304}"/>
    <cellStyle name="Berechnung" xfId="10706" hidden="1" xr:uid="{533AEB96-6C09-422E-B3CC-A4BA0FAB2662}"/>
    <cellStyle name="Berechnung" xfId="10949" hidden="1" xr:uid="{4D667717-C603-41E0-9021-319D38287E9A}"/>
    <cellStyle name="Berechnung" xfId="10981" hidden="1" xr:uid="{476B54B6-A291-419C-A2FE-5C239C63EC73}"/>
    <cellStyle name="Berechnung" xfId="10997" hidden="1" xr:uid="{F330CD7B-6DB2-47D7-BDD2-55116CB96B64}"/>
    <cellStyle name="Berechnung" xfId="11021" hidden="1" xr:uid="{6FC718DE-A88F-46C7-80AE-DE984CB1BB58}"/>
    <cellStyle name="Berechnung" xfId="10994" hidden="1" xr:uid="{0013ADC8-F6FB-4CF6-BFDB-059E1B2B8E7E}"/>
    <cellStyle name="Berechnung" xfId="11109" hidden="1" xr:uid="{36406FED-2D39-4E3C-927A-57593FA18A19}"/>
    <cellStyle name="Berechnung" xfId="11481" hidden="1" xr:uid="{91E87988-F557-44E2-B4F1-F2C0B1EEF609}"/>
    <cellStyle name="Berechnung" xfId="11462" hidden="1" xr:uid="{78C52439-534B-4585-9D88-78DE891CEBE9}"/>
    <cellStyle name="Berechnung" xfId="11547" hidden="1" xr:uid="{CA6DA627-4D04-4853-A038-BC15CE716513}"/>
    <cellStyle name="Berechnung" xfId="11557" hidden="1" xr:uid="{5D99D116-E3DC-49E2-A7C3-2961CDD6E136}"/>
    <cellStyle name="Berechnung" xfId="12572" hidden="1" xr:uid="{BB518CD4-2693-4F2F-8E7E-0D9E6B84598E}"/>
    <cellStyle name="Berechnung" xfId="12604" hidden="1" xr:uid="{B6B24F13-B6B3-460B-83DC-83DF7B36E1BA}"/>
    <cellStyle name="Berechnung" xfId="12620" hidden="1" xr:uid="{FE0313FB-71FA-4AB5-9700-1C7D92CB3DA8}"/>
    <cellStyle name="Berechnung" xfId="12645" hidden="1" xr:uid="{864403D6-F21F-4E67-B539-DD53E744CF80}"/>
    <cellStyle name="Berechnung" xfId="12617" hidden="1" xr:uid="{0E31DEA2-EDA1-413F-84F5-35FF0922DAF8}"/>
    <cellStyle name="Berechnung" xfId="11196" hidden="1" xr:uid="{2D920907-3F10-4C93-90DD-496DD5470226}"/>
    <cellStyle name="Berechnung" xfId="12427" hidden="1" xr:uid="{0F1E146A-F47F-4E09-B362-4C053766C524}"/>
    <cellStyle name="Berechnung" xfId="11275" hidden="1" xr:uid="{41CD75F9-3F4E-48EA-BFFA-474ECC5CBBBF}"/>
    <cellStyle name="Berechnung" xfId="12374" hidden="1" xr:uid="{E0D8E635-0510-4081-8CEA-DBB48C1F2C06}"/>
    <cellStyle name="Berechnung" xfId="12363" hidden="1" xr:uid="{08B991C7-62D9-4E31-A3C9-ADD4820E0704}"/>
    <cellStyle name="Berechnung" xfId="12774" hidden="1" xr:uid="{A23A5057-81F8-46AD-846B-15BA793E712E}"/>
    <cellStyle name="Berechnung" xfId="12806" hidden="1" xr:uid="{3E8FB8DC-F557-4B59-9A29-A0818B144F26}"/>
    <cellStyle name="Berechnung" xfId="12822" hidden="1" xr:uid="{6A424D2E-C640-41A7-B4B1-5EE2DF1F3871}"/>
    <cellStyle name="Berechnung" xfId="12852" hidden="1" xr:uid="{F241AA98-1A6B-4A6A-8429-E6397E7C1EBF}"/>
    <cellStyle name="Berechnung" xfId="12819" hidden="1" xr:uid="{BB84A987-9174-4928-82AD-0DA7B08E666D}"/>
    <cellStyle name="Berechnung" xfId="12315" hidden="1" xr:uid="{829B4412-871A-4E2C-A2FA-3783FC69A950}"/>
    <cellStyle name="Berechnung" xfId="11980" hidden="1" xr:uid="{3020B5E7-9608-4561-B270-8AA7395C4946}"/>
    <cellStyle name="Berechnung" xfId="12508" hidden="1" xr:uid="{FEEB7191-173A-4C8F-BFEF-88C3E49BDBC8}"/>
    <cellStyle name="Berechnung" xfId="11541" hidden="1" xr:uid="{18FFBBD5-CC86-4A7E-8520-003F60973A2B}"/>
    <cellStyle name="Berechnung" xfId="11576" hidden="1" xr:uid="{EC2A24A4-29E5-4B3A-B919-D4B62033567B}"/>
    <cellStyle name="Berechnung" xfId="12952" hidden="1" xr:uid="{D57A106C-4C43-4F95-98D7-F33DAFBFD8D3}"/>
    <cellStyle name="Berechnung" xfId="12984" hidden="1" xr:uid="{E7119267-2E0D-4B80-AA80-24CB5E581419}"/>
    <cellStyle name="Berechnung" xfId="13000" hidden="1" xr:uid="{02D38592-2563-496B-9234-74D1FDA4BB57}"/>
    <cellStyle name="Berechnung" xfId="13028" hidden="1" xr:uid="{41794D33-EAB2-4375-AF99-64A5C5993DC6}"/>
    <cellStyle name="Berechnung" xfId="12997" hidden="1" xr:uid="{3D90664D-5E70-43AC-9E98-12B896B23B80}"/>
    <cellStyle name="Berechnung" xfId="12014" hidden="1" xr:uid="{F05CB0DC-6870-454D-9FC3-7B18E8B7F290}"/>
    <cellStyle name="Berechnung" xfId="11810" hidden="1" xr:uid="{4D01E7CA-E3A2-418D-B38C-3238DAB13A89}"/>
    <cellStyle name="Berechnung" xfId="12710" hidden="1" xr:uid="{2BFA290E-D8BE-4381-ADDF-14779A1A294B}"/>
    <cellStyle name="Berechnung" xfId="11663" hidden="1" xr:uid="{5CE13761-E321-42FB-B34C-FC8911104402}"/>
    <cellStyle name="Berechnung" xfId="11918" hidden="1" xr:uid="{7A8F38B5-613C-4E9E-85B2-531D19E378E7}"/>
    <cellStyle name="Berechnung" xfId="13086" hidden="1" xr:uid="{20A46F18-5C1B-467A-BD32-5A9682033DF2}"/>
    <cellStyle name="Berechnung" xfId="13118" hidden="1" xr:uid="{AFD6D64E-0B73-4C6A-8AEA-B611ACC717FD}"/>
    <cellStyle name="Berechnung" xfId="13134" hidden="1" xr:uid="{F939012D-D988-4AA7-ADDF-ED483FF74289}"/>
    <cellStyle name="Berechnung" xfId="13161" hidden="1" xr:uid="{78DFB980-6F4F-4312-914C-A190BAA99E21}"/>
    <cellStyle name="Berechnung" xfId="13131" hidden="1" xr:uid="{9B6C43AA-9AD9-476F-B62B-0808F5EDCC28}"/>
    <cellStyle name="Berechnung" xfId="12221" hidden="1" xr:uid="{6E348574-9ABC-4AD3-9B1F-48AA7EAF1005}"/>
    <cellStyle name="Berechnung" xfId="12207" hidden="1" xr:uid="{F599E37E-F775-4693-883E-83F67E2EDD2B}"/>
    <cellStyle name="Berechnung" xfId="12091" hidden="1" xr:uid="{8344EFE3-159F-4EBF-8D0A-4182A9D61B45}"/>
    <cellStyle name="Berechnung" xfId="11327" hidden="1" xr:uid="{FF5E3178-3D20-4451-8297-F8C696FC2D21}"/>
    <cellStyle name="Berechnung" xfId="11946" hidden="1" xr:uid="{B4D1F160-0800-4908-BFF4-D2D9F91E42AD}"/>
    <cellStyle name="Berechnung" xfId="13211" hidden="1" xr:uid="{08DF7553-223D-4ABD-B395-B2135A933355}"/>
    <cellStyle name="Berechnung" xfId="13243" hidden="1" xr:uid="{4687F069-CCE0-4740-B525-5AFE48A36915}"/>
    <cellStyle name="Berechnung" xfId="13259" hidden="1" xr:uid="{12FAA691-CBBE-4946-9C90-F32EC0EA1EA9}"/>
    <cellStyle name="Berechnung" xfId="13287" hidden="1" xr:uid="{AF29954F-1D4E-4F3C-93AB-7CB19E91CB4B}"/>
    <cellStyle name="Berechnung" xfId="13256" hidden="1" xr:uid="{F712A981-AE14-4413-A64C-44AFFA6F1B28}"/>
    <cellStyle name="Berechnung" xfId="11466" hidden="1" xr:uid="{A07FC55B-549E-4DB4-91C0-E156FD5FB73A}"/>
    <cellStyle name="Berechnung" xfId="11723" hidden="1" xr:uid="{E762A30E-DF51-41CD-9F6B-1ED0DD24B1CC}"/>
    <cellStyle name="Berechnung" xfId="11241" hidden="1" xr:uid="{524DCD97-1A66-47B6-AA91-ABA5E74772E6}"/>
    <cellStyle name="Berechnung" xfId="12368" hidden="1" xr:uid="{94926AB5-E957-416F-984A-046AE08F2CA2}"/>
    <cellStyle name="Berechnung" xfId="12043" hidden="1" xr:uid="{63A0508D-2B81-4CF4-A51A-EC92D3CCD2AA}"/>
    <cellStyle name="Berechnung" xfId="13336" hidden="1" xr:uid="{87B1622C-B001-40E4-8189-F9E5969DE3B9}"/>
    <cellStyle name="Berechnung" xfId="13368" hidden="1" xr:uid="{B0639809-AA5C-4D2E-AD2A-0252D7876126}"/>
    <cellStyle name="Berechnung" xfId="13384" hidden="1" xr:uid="{5D403916-C2B6-4DB8-BDBC-13DF828F050A}"/>
    <cellStyle name="Berechnung" xfId="13418" hidden="1" xr:uid="{D4CA9513-92A6-4E6E-BEC5-9B9E2099E140}"/>
    <cellStyle name="Berechnung" xfId="13381" hidden="1" xr:uid="{907A04CA-5402-482C-ADCD-F659B8BA74C9}"/>
    <cellStyle name="Berechnung" xfId="13549" hidden="1" xr:uid="{EFD77268-5D61-42A2-8356-A08844BF7712}"/>
    <cellStyle name="Berechnung" xfId="13768" hidden="1" xr:uid="{CC648F9C-EF3B-425E-A021-9FC65050DD46}"/>
    <cellStyle name="Berechnung" xfId="13765" hidden="1" xr:uid="{283BA3CF-6E78-4B2A-AF26-344BCC3D6491}"/>
    <cellStyle name="Berechnung" xfId="13806" hidden="1" xr:uid="{42D63192-ABA0-423B-8D21-A8F45507F244}"/>
    <cellStyle name="Berechnung" xfId="13810" hidden="1" xr:uid="{BA5E9DA4-9111-42C8-BC5B-82FCC99B4215}"/>
    <cellStyle name="Berechnung" xfId="14794" hidden="1" xr:uid="{AF7F1DA2-54B4-45D0-AEF1-4190F9D16990}"/>
    <cellStyle name="Berechnung" xfId="14826" hidden="1" xr:uid="{73E2F56D-0BDF-44E8-A4EE-DADFCAFE74E6}"/>
    <cellStyle name="Berechnung" xfId="14842" hidden="1" xr:uid="{A0D3E9B9-70B8-4DF3-999B-F305F6190177}"/>
    <cellStyle name="Berechnung" xfId="14867" hidden="1" xr:uid="{F689D878-4F25-402E-8008-89E30E098DA4}"/>
    <cellStyle name="Berechnung" xfId="14839" hidden="1" xr:uid="{8B25D3FD-52C9-422D-8AE5-C53DCE50DE76}"/>
    <cellStyle name="Berechnung" xfId="14911" hidden="1" xr:uid="{22268C23-FB41-4325-B455-CA012BC8FD70}"/>
    <cellStyle name="Berechnung" xfId="14935" hidden="1" xr:uid="{22E4D3E0-7169-4B08-93C5-7C09E298D5B0}"/>
    <cellStyle name="Berechnung" xfId="14933" hidden="1" xr:uid="{B822501E-5B4D-41CF-BFA2-342E8DD006E0}"/>
    <cellStyle name="Berechnung" xfId="14970" hidden="1" xr:uid="{A7F2E1F2-8F6B-47E3-B8DC-B512A451FA88}"/>
    <cellStyle name="Berechnung" xfId="14972" hidden="1" xr:uid="{A9DF3017-CA32-4962-971C-0419004F832B}"/>
    <cellStyle name="Berechnung" xfId="15027" hidden="1" xr:uid="{B41E809D-FEA4-417C-9106-CEF0FD4A184B}"/>
    <cellStyle name="Berechnung" xfId="15059" hidden="1" xr:uid="{F46105BE-D3B4-4746-A55A-569B82E0E320}"/>
    <cellStyle name="Berechnung" xfId="15075" hidden="1" xr:uid="{CB6BBC89-7BF9-4723-AD55-63F3D5055AC7}"/>
    <cellStyle name="Berechnung" xfId="15099" hidden="1" xr:uid="{EF526FFC-DCA1-4486-8598-3720E6D4455A}"/>
    <cellStyle name="Berechnung" xfId="15072" hidden="1" xr:uid="{CE9DF2DE-808E-4EFC-A980-86E515F39E36}"/>
    <cellStyle name="Berechnung" xfId="15186" hidden="1" xr:uid="{C553624A-6D1D-441A-A2AD-4F37A721A605}"/>
    <cellStyle name="Berechnung" xfId="15758" hidden="1" xr:uid="{1CEDDB4C-2A86-41B4-9EDD-26DAD2BD878A}"/>
    <cellStyle name="Berechnung" xfId="15737" hidden="1" xr:uid="{FE7F1929-3E77-4C89-BC68-20E5DF8D7A5A}"/>
    <cellStyle name="Berechnung" xfId="15831" hidden="1" xr:uid="{EC0B69B8-9035-477B-A6A2-E6192553D79A}"/>
    <cellStyle name="Berechnung" xfId="15845" hidden="1" xr:uid="{46419AC5-21E0-4043-B232-92A7FE9D8D0E}"/>
    <cellStyle name="Berechnung" xfId="17275" hidden="1" xr:uid="{936CF103-42F4-4176-A256-B3BDCEBDD14E}"/>
    <cellStyle name="Berechnung" xfId="17307" hidden="1" xr:uid="{8CE7B6C6-CE62-4026-9F17-F40FB50C8444}"/>
    <cellStyle name="Berechnung" xfId="17323" hidden="1" xr:uid="{33C0A9F1-7549-42A9-ABE4-C38D3856F761}"/>
    <cellStyle name="Berechnung" xfId="17350" hidden="1" xr:uid="{17B208F5-D026-45DA-BFDB-FC0E708482B2}"/>
    <cellStyle name="Berechnung" xfId="17320" hidden="1" xr:uid="{008479C3-4970-48EB-B9DE-478EF31D1847}"/>
    <cellStyle name="Berechnung" xfId="15889" hidden="1" xr:uid="{AAB0B044-6194-4483-8145-37DE1C0F7202}"/>
    <cellStyle name="Berechnung" xfId="17034" hidden="1" xr:uid="{BDAD574F-7B2D-4AF8-895A-D4E3F4330BCE}"/>
    <cellStyle name="Berechnung" xfId="15378" hidden="1" xr:uid="{91D38091-6E3E-4680-B5D1-A2EA5DDC89DA}"/>
    <cellStyle name="Berechnung" xfId="16966" hidden="1" xr:uid="{6876CFDA-56C5-4246-B8FD-4B7F1066FCC4}"/>
    <cellStyle name="Berechnung" xfId="16948" hidden="1" xr:uid="{846CBB6E-6E87-4B2C-954C-E5463B50B9EF}"/>
    <cellStyle name="Berechnung" xfId="17431" hidden="1" xr:uid="{3B02F463-EB07-4567-982D-D2A02F112096}"/>
    <cellStyle name="Berechnung" xfId="17463" hidden="1" xr:uid="{7105AC0D-D348-4647-AAFF-D7CD2FF710FD}"/>
    <cellStyle name="Berechnung" xfId="17479" hidden="1" xr:uid="{42DCAA73-192E-4C33-9AE4-818657B26113}"/>
    <cellStyle name="Berechnung" xfId="17513" hidden="1" xr:uid="{B93DC25C-7CDD-482B-963A-D09D0156A4C9}"/>
    <cellStyle name="Berechnung" xfId="17476" hidden="1" xr:uid="{9555F223-1B37-448E-A12C-CDD1BDC5BB3C}"/>
    <cellStyle name="Berechnung" xfId="15833" hidden="1" xr:uid="{B2BCB254-2D5F-40AD-B57E-BF652C4402DC}"/>
    <cellStyle name="Berechnung" xfId="16065" hidden="1" xr:uid="{D2905B98-6119-475B-AF2F-B0487D45B4B7}"/>
    <cellStyle name="Berechnung" xfId="16471" hidden="1" xr:uid="{516A9FA1-55C4-408A-8E12-54631E47DBAB}"/>
    <cellStyle name="Berechnung" xfId="15302" hidden="1" xr:uid="{45DDEF4A-DCD0-4DB0-A144-7B3F81BB094D}"/>
    <cellStyle name="Berechnung" xfId="16684" hidden="1" xr:uid="{79325EFA-AED4-4D0C-A373-FAB31AD74785}"/>
    <cellStyle name="Berechnung" xfId="17575" hidden="1" xr:uid="{F59DE493-C8F9-4048-BF5F-5134DA69B9E5}"/>
    <cellStyle name="Berechnung" xfId="17607" hidden="1" xr:uid="{F4CA5C4E-622E-4D68-9A2D-8ED98743CB85}"/>
    <cellStyle name="Berechnung" xfId="17623" hidden="1" xr:uid="{2A88D2C4-1671-45BB-96C4-CF7BF1337C94}"/>
    <cellStyle name="Berechnung" xfId="17657" hidden="1" xr:uid="{77892224-547F-4A51-B5BA-A80BB51F7C6A}"/>
    <cellStyle name="Berechnung" xfId="17620" hidden="1" xr:uid="{042BD38C-6C12-4BFB-A8D6-A8A394DD8778}"/>
    <cellStyle name="Berechnung" xfId="13840" hidden="1" xr:uid="{7F82E189-8EB2-4637-9070-53EA276BE9AD}"/>
    <cellStyle name="Berechnung" xfId="14593" hidden="1" xr:uid="{1D6C7AE6-84FE-481C-BE01-80C97050EBC8}"/>
    <cellStyle name="Berechnung" xfId="14049" hidden="1" xr:uid="{A7B1C735-C3DD-4BD1-8A3A-4E5FC8FF55B5}"/>
    <cellStyle name="Berechnung" xfId="14503" hidden="1" xr:uid="{825BBA3D-24A2-4B2F-AC20-CC473B69485E}"/>
    <cellStyle name="Berechnung" xfId="14013" hidden="1" xr:uid="{B6B77F4B-1695-401E-827C-DBF68AED18E4}"/>
    <cellStyle name="Berechnung" xfId="17715" hidden="1" xr:uid="{AB87A41B-9C21-4C21-9222-250901D688B4}"/>
    <cellStyle name="Berechnung" xfId="17747" hidden="1" xr:uid="{0EF24AD5-ACEA-4701-B1B4-F0341BC4E324}"/>
    <cellStyle name="Berechnung" xfId="17763" hidden="1" xr:uid="{FD1C5A3D-3C28-44A4-A76D-69B76E4B16D8}"/>
    <cellStyle name="Berechnung" xfId="17797" hidden="1" xr:uid="{CF551D10-B1D4-46B8-9233-E20E67AF1E34}"/>
    <cellStyle name="Berechnung" xfId="17760" hidden="1" xr:uid="{563F3E0F-A432-401A-B919-0627372346CC}"/>
    <cellStyle name="Berechnung" xfId="17851" hidden="1" xr:uid="{129229B9-653C-462B-8DCA-190A3AEBF074}"/>
    <cellStyle name="Berechnung" xfId="18367" hidden="1" xr:uid="{E5D55221-EB3E-4153-BAFE-F1E8A06AE994}"/>
    <cellStyle name="Berechnung" xfId="18328" hidden="1" xr:uid="{060BBC4B-7D88-4C27-A62E-D3E2815384DC}"/>
    <cellStyle name="Berechnung" xfId="18482" hidden="1" xr:uid="{E8464E09-FB6C-4681-9267-3A60C102C83E}"/>
    <cellStyle name="Berechnung" xfId="18504" hidden="1" xr:uid="{C7FEB461-ED16-4E0A-9B2E-D8D072A4F438}"/>
    <cellStyle name="Berechnung" xfId="18975" hidden="1" xr:uid="{1B93556E-7F70-4BFF-AF6D-4581EBA355F6}"/>
    <cellStyle name="Berechnung" xfId="19007" hidden="1" xr:uid="{D65F459A-EEB9-484F-A81C-C3CC16E54930}"/>
    <cellStyle name="Berechnung" xfId="19023" hidden="1" xr:uid="{BB867B22-3ED0-46CF-8B15-3596D87B7ECC}"/>
    <cellStyle name="Berechnung" xfId="19057" hidden="1" xr:uid="{9BC52F3A-4815-4C81-93B2-5A9A20B928E0}"/>
    <cellStyle name="Berechnung" xfId="19020" hidden="1" xr:uid="{B7602F30-8359-4709-AAAD-4C5D27B9C97D}"/>
    <cellStyle name="Berechnung 2" xfId="567" xr:uid="{33954D39-4F5D-4338-9505-14388085B42A}"/>
    <cellStyle name="Berechnung 2 10" xfId="10571" xr:uid="{1ED5AC91-1E9C-46A2-BD41-4CCE130288D4}"/>
    <cellStyle name="Berechnung 2 11" xfId="12433" xr:uid="{84E58170-2C6A-4C7A-BD24-06E118F1E784}"/>
    <cellStyle name="Berechnung 2 12" xfId="14741" xr:uid="{1B9D43D1-912A-48B7-9930-6578412081D4}"/>
    <cellStyle name="Berechnung 2 13" xfId="17925" xr:uid="{5B36B3C0-C131-4605-BB0B-5017A6A2C425}"/>
    <cellStyle name="Berechnung 2 2" xfId="823" xr:uid="{0D6F2A5D-6082-4405-8365-ED3E94AD7CE0}"/>
    <cellStyle name="Berechnung 2 2 10" xfId="18077" xr:uid="{A6AC1687-771F-4DCA-A4B8-DD35E7271A5C}"/>
    <cellStyle name="Berechnung 2 2 2" xfId="1038" xr:uid="{5D35CAF4-C1BE-4F54-BAA4-0E426898414D}"/>
    <cellStyle name="Berechnung 2 2 2 2" xfId="1276" xr:uid="{76F45251-8545-4675-8C21-FEAE993BB019}"/>
    <cellStyle name="Berechnung 2 2 2 2 2" xfId="5498" xr:uid="{DC055C7B-2AF1-4203-A2CB-D109A216AB0E}"/>
    <cellStyle name="Berechnung 2 2 2 2 2 2" xfId="16930" xr:uid="{CC34270F-F0A4-4DCE-B454-555FDC53F99E}"/>
    <cellStyle name="Berechnung 2 2 2 2 3" xfId="5103" xr:uid="{17F88885-7D2C-47C5-ACAA-1CED0D0CB2ED}"/>
    <cellStyle name="Berechnung 2 2 2 2 3 2" xfId="16535" xr:uid="{A4BD63C9-12B0-4B54-B3E9-EFE0F627FB94}"/>
    <cellStyle name="Berechnung 2 2 2 2 4" xfId="8858" xr:uid="{C6DB7795-8FF4-48EC-A18B-BDCDA3076B49}"/>
    <cellStyle name="Berechnung 2 2 2 2 5" xfId="9247" xr:uid="{41D6698A-3B67-4EBB-801E-582B0C2A1124}"/>
    <cellStyle name="Berechnung 2 2 2 2 6" xfId="10713" xr:uid="{DF7715C7-C467-462A-A3DD-B842E6A0F457}"/>
    <cellStyle name="Berechnung 2 2 2 2 7" xfId="11823" xr:uid="{F3C73825-16FD-4B5E-9E04-AC5AEAF94DDB}"/>
    <cellStyle name="Berechnung 2 2 2 2 8" xfId="14466" xr:uid="{3812D0FB-767B-455C-ACB5-081B5D0C0441}"/>
    <cellStyle name="Berechnung 2 2 2 2 9" xfId="18528" xr:uid="{64AF3A1B-40B8-4587-93D8-BEF6F48D0C1F}"/>
    <cellStyle name="Berechnung 2 2 2 3" xfId="5635" xr:uid="{7D06C4EB-3A7D-465A-A787-96C690F7451E}"/>
    <cellStyle name="Berechnung 2 2 2 3 2" xfId="17067" xr:uid="{956F84D0-A07A-417C-A931-2EE068A57C55}"/>
    <cellStyle name="Berechnung 2 2 2 4" xfId="5016" xr:uid="{5C4460E4-A7B1-4F4F-9A74-356072FC8E53}"/>
    <cellStyle name="Berechnung 2 2 2 4 2" xfId="16448" xr:uid="{08D76AEC-6C48-4565-92EC-2E8145E216B8}"/>
    <cellStyle name="Berechnung 2 2 2 5" xfId="9858" xr:uid="{C3E5DFA3-135C-469C-88A7-98EAAC3FAC6A}"/>
    <cellStyle name="Berechnung 2 2 2 6" xfId="10637" xr:uid="{2F07776E-EEBB-45B6-A45D-8156C96BA310}"/>
    <cellStyle name="Berechnung 2 2 2 7" xfId="11392" xr:uid="{91A169C2-B73E-44A7-8EF4-6F09BC3C6A2F}"/>
    <cellStyle name="Berechnung 2 2 2 8" xfId="14069" xr:uid="{AD5824D6-7308-42F4-B177-D2BFBB618F9C}"/>
    <cellStyle name="Berechnung 2 2 2 9" xfId="18291" xr:uid="{CFBD4C80-044B-44A7-B443-DC80C90C999D}"/>
    <cellStyle name="Berechnung 2 2 3" xfId="1371" xr:uid="{8B506607-09AD-464D-B28B-13C09E67553E}"/>
    <cellStyle name="Berechnung 2 2 3 2" xfId="5423" xr:uid="{17BA8092-9D5C-4762-868F-D51B86D6E326}"/>
    <cellStyle name="Berechnung 2 2 3 2 2" xfId="16855" xr:uid="{5E89D36B-A7C3-4FAA-BA7C-6253C470D4D7}"/>
    <cellStyle name="Berechnung 2 2 3 3" xfId="5723" xr:uid="{7D473745-30E6-4071-BE0F-229287BFCA07}"/>
    <cellStyle name="Berechnung 2 2 3 3 2" xfId="17155" xr:uid="{BA12B9B6-D6CF-47BE-9208-E46935B15D70}"/>
    <cellStyle name="Berechnung 2 2 3 4" xfId="8953" xr:uid="{85AB5797-B1DB-4EFF-983C-A7CAEAA73058}"/>
    <cellStyle name="Berechnung 2 2 3 5" xfId="9218" xr:uid="{0A22D07C-134D-420B-A8C5-D9ECED03075D}"/>
    <cellStyle name="Berechnung 2 2 3 6" xfId="10740" xr:uid="{FC1881AB-7127-4500-B255-BE2596BD4B1C}"/>
    <cellStyle name="Berechnung 2 2 3 7" xfId="11278" xr:uid="{000063B4-6E59-4625-93C4-C961EAB3E6E3}"/>
    <cellStyle name="Berechnung 2 2 3 8" xfId="14402" xr:uid="{1B7DE488-1363-4526-9D38-26109E27357A}"/>
    <cellStyle name="Berechnung 2 2 3 9" xfId="18623" xr:uid="{A69FDDF4-1216-4BF8-8E9E-257DEF5516DC}"/>
    <cellStyle name="Berechnung 2 2 4" xfId="4177" xr:uid="{30897352-76C5-471A-8E31-C4440E8C8FF0}"/>
    <cellStyle name="Berechnung 2 2 4 2" xfId="15609" xr:uid="{F457DD9D-C27A-4CA2-8BB8-3E49809198DC}"/>
    <cellStyle name="Berechnung 2 2 5" xfId="5753" xr:uid="{5E1134E1-7CE8-417A-9744-7C673667C53B}"/>
    <cellStyle name="Berechnung 2 2 5 2" xfId="17185" xr:uid="{761E4F96-25BB-41C0-B889-1970DC2188D8}"/>
    <cellStyle name="Berechnung 2 2 6" xfId="9977" xr:uid="{168C8773-E21F-4977-9DF9-C46DD3B345FE}"/>
    <cellStyle name="Berechnung 2 2 7" xfId="10597" xr:uid="{A084EAE8-C193-42E7-9A01-DBCBE778C6C7}"/>
    <cellStyle name="Berechnung 2 2 8" xfId="11784" xr:uid="{59D97E89-3568-449F-8D72-60BBFD88A4DF}"/>
    <cellStyle name="Berechnung 2 2 9" xfId="13630" xr:uid="{6DD1B04A-0CCE-48ED-8B91-D11DF96F4B68}"/>
    <cellStyle name="Berechnung 2 3" xfId="688" xr:uid="{63957DD6-7C1A-42BC-9BAF-AA4B9F74529B}"/>
    <cellStyle name="Berechnung 2 3 10" xfId="17942" xr:uid="{EA0A385A-06C8-487A-85B7-DA179E78F661}"/>
    <cellStyle name="Berechnung 2 3 2" xfId="903" xr:uid="{1F109872-D767-4F95-87CD-DEAC326007E6}"/>
    <cellStyle name="Berechnung 2 3 2 2" xfId="1434" xr:uid="{FB1AAC0D-DA90-4FA7-8AD4-EB140D52D2B2}"/>
    <cellStyle name="Berechnung 2 3 2 2 2" xfId="5379" xr:uid="{8E5FEEF6-58CC-4242-ABC3-702EF05FF576}"/>
    <cellStyle name="Berechnung 2 3 2 2 2 2" xfId="16811" xr:uid="{E1AF737D-08E8-45FE-9BB4-56423D85792B}"/>
    <cellStyle name="Berechnung 2 3 2 2 3" xfId="5736" xr:uid="{217B9E06-7982-4BC9-A8D6-0D4FE424862E}"/>
    <cellStyle name="Berechnung 2 3 2 2 3 2" xfId="17168" xr:uid="{B09BCBB5-1FDA-4664-87F2-4E3A89D83412}"/>
    <cellStyle name="Berechnung 2 3 2 2 4" xfId="9016" xr:uid="{04482498-F54B-4F5A-BA30-81490A5FED82}"/>
    <cellStyle name="Berechnung 2 3 2 2 5" xfId="9593" xr:uid="{5566CB22-D2E0-437B-B3AC-649444D47D46}"/>
    <cellStyle name="Berechnung 2 3 2 2 6" xfId="10759" xr:uid="{ED3AE3E0-E886-425C-B2C5-18508085A876}"/>
    <cellStyle name="Berechnung 2 3 2 2 7" xfId="11314" xr:uid="{130AA1D1-9E3E-4F42-9D21-692CE6DAEBD5}"/>
    <cellStyle name="Berechnung 2 3 2 2 8" xfId="14359" xr:uid="{D588C047-1136-431C-BB05-1708A4A66B39}"/>
    <cellStyle name="Berechnung 2 3 2 2 9" xfId="18686" xr:uid="{1451A496-D51A-45E7-84D3-0ACA7120F1E2}"/>
    <cellStyle name="Berechnung 2 3 2 3" xfId="4859" xr:uid="{15DA3511-B6B6-492D-8631-8D3E4DAD20A7}"/>
    <cellStyle name="Berechnung 2 3 2 3 2" xfId="16291" xr:uid="{0B0EDAAA-5527-44D1-9F06-ACE225A33DB1}"/>
    <cellStyle name="Berechnung 2 3 2 4" xfId="4984" xr:uid="{B09A4AD3-E1E6-4358-8C28-993BAC668C9A}"/>
    <cellStyle name="Berechnung 2 3 2 4 2" xfId="16416" xr:uid="{36231BA5-E3DE-4851-A89B-87E4694FF713}"/>
    <cellStyle name="Berechnung 2 3 2 5" xfId="9342" xr:uid="{E7B58A48-748F-42D3-983C-29669AB034BA}"/>
    <cellStyle name="Berechnung 2 3 2 6" xfId="10615" xr:uid="{71D00B31-D0C7-4C43-B207-4B71DC70C6C4}"/>
    <cellStyle name="Berechnung 2 3 2 7" xfId="11819" xr:uid="{D14811D7-D285-48E9-B198-2C43C7C45E4C}"/>
    <cellStyle name="Berechnung 2 3 2 8" xfId="13639" xr:uid="{3B18045E-6273-4F7D-B281-942F3466F411}"/>
    <cellStyle name="Berechnung 2 3 2 9" xfId="18156" xr:uid="{79B0A582-7A10-4865-90A2-D90D4AD21430}"/>
    <cellStyle name="Berechnung 2 3 3" xfId="1154" xr:uid="{9FE63DDB-D753-4176-A7CE-8DDA657DD97C}"/>
    <cellStyle name="Berechnung 2 3 3 2" xfId="4823" xr:uid="{1C37FD9C-50CC-407A-A39F-C0AD197444DF}"/>
    <cellStyle name="Berechnung 2 3 3 2 2" xfId="16255" xr:uid="{EE241781-C217-4060-B9B5-C50A72A65178}"/>
    <cellStyle name="Berechnung 2 3 3 3" xfId="5235" xr:uid="{901030A4-972B-4E95-9093-9E1604F0FF9D}"/>
    <cellStyle name="Berechnung 2 3 3 3 2" xfId="16667" xr:uid="{D2D603BF-8DA6-4D4D-9426-26BD68D299F5}"/>
    <cellStyle name="Berechnung 2 3 3 4" xfId="8736" xr:uid="{B4BC8034-71F3-437B-9A46-CEE7F5522C39}"/>
    <cellStyle name="Berechnung 2 3 3 5" xfId="9768" xr:uid="{7F3E774C-33E7-499A-972D-A8CB91FD384A}"/>
    <cellStyle name="Berechnung 2 3 3 6" xfId="10683" xr:uid="{04894D33-079F-47BE-A03F-BC18B963BC62}"/>
    <cellStyle name="Berechnung 2 3 3 7" xfId="12380" xr:uid="{E7207137-F1B1-427E-A264-1F811D5DED8F}"/>
    <cellStyle name="Berechnung 2 3 3 8" xfId="14561" xr:uid="{BE13E681-38A3-4A4D-B00B-56D61F977FFD}"/>
    <cellStyle name="Berechnung 2 3 3 9" xfId="18406" xr:uid="{F7E7953C-67CF-49E7-9736-746C4E46C05E}"/>
    <cellStyle name="Berechnung 2 3 4" xfId="4196" xr:uid="{8F820E97-07C5-40D7-82B3-817BE1275278}"/>
    <cellStyle name="Berechnung 2 3 4 2" xfId="15628" xr:uid="{6692BF17-F2F2-4C1C-99F4-42EA8F833ADD}"/>
    <cellStyle name="Berechnung 2 3 5" xfId="3891" xr:uid="{90EC9F4B-6A83-4311-AF73-7280C7578F26}"/>
    <cellStyle name="Berechnung 2 3 5 2" xfId="15323" xr:uid="{70F9F2B3-0958-435D-9E1C-7AEE5085A8F3}"/>
    <cellStyle name="Berechnung 2 3 6" xfId="9370" xr:uid="{3B17952C-018D-4A18-86A3-8ABBBB5199F7}"/>
    <cellStyle name="Berechnung 2 3 7" xfId="10573" xr:uid="{0E98F37A-1F90-4327-9E62-5785AF203B02}"/>
    <cellStyle name="Berechnung 2 3 8" xfId="11283" xr:uid="{91C61BFF-885B-4252-9C31-C80A64AA8490}"/>
    <cellStyle name="Berechnung 2 3 9" xfId="13818" xr:uid="{8167D065-4093-4A05-A9D4-F5EC0ACA26B9}"/>
    <cellStyle name="Berechnung 2 4" xfId="744" xr:uid="{BBC784D5-2C21-43ED-B1F1-F2AEC1238A55}"/>
    <cellStyle name="Berechnung 2 4 10" xfId="17998" xr:uid="{A22B8DA6-B615-4F02-8F5D-00D214FD4165}"/>
    <cellStyle name="Berechnung 2 4 2" xfId="959" xr:uid="{D56A1A55-B280-49D4-9037-12CF6AF03DB5}"/>
    <cellStyle name="Berechnung 2 4 2 2" xfId="1292" xr:uid="{54CE822D-EE70-400C-ABAA-33CD3285005F}"/>
    <cellStyle name="Berechnung 2 4 2 2 2" xfId="5484" xr:uid="{EC99CBF6-B774-4A43-B759-BA55B1F17AB0}"/>
    <cellStyle name="Berechnung 2 4 2 2 2 2" xfId="16916" xr:uid="{1CEA34EA-B1FB-4D9A-9B6A-A8B471853503}"/>
    <cellStyle name="Berechnung 2 4 2 2 3" xfId="4667" xr:uid="{DC00B094-249C-4D73-B488-034279FE0201}"/>
    <cellStyle name="Berechnung 2 4 2 2 3 2" xfId="16099" xr:uid="{F8F49D63-E265-40A2-8A08-038A72936EE7}"/>
    <cellStyle name="Berechnung 2 4 2 2 4" xfId="8874" xr:uid="{E71E7AB6-7F3C-470F-A72E-0A594471D129}"/>
    <cellStyle name="Berechnung 2 4 2 2 5" xfId="9674" xr:uid="{63549904-CD96-4871-9E55-9D2A93339116}"/>
    <cellStyle name="Berechnung 2 4 2 2 6" xfId="10717" xr:uid="{6B264C95-E246-4784-A65F-69EA753DBDB5}"/>
    <cellStyle name="Berechnung 2 4 2 2 7" xfId="12300" xr:uid="{664B2420-9635-45ED-A698-84D12AB6FBB2}"/>
    <cellStyle name="Berechnung 2 4 2 2 8" xfId="14457" xr:uid="{512E7780-1A80-4773-818E-C88F97B6E5AC}"/>
    <cellStyle name="Berechnung 2 4 2 2 9" xfId="18544" xr:uid="{28B0F9C6-0CB0-4E8F-ABD7-B3D982034016}"/>
    <cellStyle name="Berechnung 2 4 2 3" xfId="4849" xr:uid="{6059E5CA-F2BF-4833-B64C-2ABDADC47DBF}"/>
    <cellStyle name="Berechnung 2 4 2 3 2" xfId="16281" xr:uid="{8CAE6FC9-8218-4F6F-9783-2E5CC4D8022B}"/>
    <cellStyle name="Berechnung 2 4 2 4" xfId="4225" xr:uid="{D1036371-489C-4570-B9D2-F26A6509BBBD}"/>
    <cellStyle name="Berechnung 2 4 2 4 2" xfId="15657" xr:uid="{0C52933A-1322-4C32-B278-D6150006830A}"/>
    <cellStyle name="Berechnung 2 4 2 5" xfId="9320" xr:uid="{F27D1973-2044-4FD8-95B8-91F60A2E3B6B}"/>
    <cellStyle name="Berechnung 2 4 2 6" xfId="10627" xr:uid="{039E3E29-942E-4579-A688-3C19E1810D88}"/>
    <cellStyle name="Berechnung 2 4 2 7" xfId="11217" xr:uid="{DCE85A2A-EC36-4BCD-B069-93969414D339}"/>
    <cellStyle name="Berechnung 2 4 2 8" xfId="13692" xr:uid="{53381014-F8A7-49AD-A8B6-CB02197DC6FE}"/>
    <cellStyle name="Berechnung 2 4 2 9" xfId="18212" xr:uid="{A3327C03-105D-481D-8D25-ACBF425FF04B}"/>
    <cellStyle name="Berechnung 2 4 3" xfId="1328" xr:uid="{D3A148AD-7699-438A-A720-A5233B6CBA20}"/>
    <cellStyle name="Berechnung 2 4 3 2" xfId="4774" xr:uid="{295A6CCF-CE26-443A-B51F-576AA75C1F0F}"/>
    <cellStyle name="Berechnung 2 4 3 2 2" xfId="16206" xr:uid="{8CE5C468-C89D-4779-9EAC-DA25AC0D8093}"/>
    <cellStyle name="Berechnung 2 4 3 3" xfId="4708" xr:uid="{E0E38FE8-014D-4E41-85BC-6B8FBE9BAE9F}"/>
    <cellStyle name="Berechnung 2 4 3 3 2" xfId="16140" xr:uid="{0EBE0186-5142-456A-AECC-DD5785EA3B13}"/>
    <cellStyle name="Berechnung 2 4 3 4" xfId="8910" xr:uid="{49924F6F-18A3-4CC8-AD71-B702B98DD90B}"/>
    <cellStyle name="Berechnung 2 4 3 5" xfId="9238" xr:uid="{6B3EC9ED-F8CB-4EB9-9F8B-68D0BE88435E}"/>
    <cellStyle name="Berechnung 2 4 3 6" xfId="10726" xr:uid="{66FCA23F-D17E-4461-B191-466A7082742B}"/>
    <cellStyle name="Berechnung 2 4 3 7" xfId="12308" xr:uid="{9403A810-46D8-4F67-812D-3D8622AF9DCF}"/>
    <cellStyle name="Berechnung 2 4 3 8" xfId="14433" xr:uid="{22574953-0AB7-42A1-8764-9DA5F48CF795}"/>
    <cellStyle name="Berechnung 2 4 3 9" xfId="18580" xr:uid="{D9BB1DEE-2E1A-4D66-A9E4-830CF6BA7883}"/>
    <cellStyle name="Berechnung 2 4 4" xfId="4242" xr:uid="{66EFAD58-19A2-4622-94B0-46C4ED3DD08B}"/>
    <cellStyle name="Berechnung 2 4 4 2" xfId="15674" xr:uid="{AE617333-CEA9-4126-9CDB-CF19D1C52958}"/>
    <cellStyle name="Berechnung 2 4 5" xfId="5775" xr:uid="{C32CBD25-10F7-46FF-9EAD-3CF3313589D5}"/>
    <cellStyle name="Berechnung 2 4 5 2" xfId="17207" xr:uid="{F699845F-E73D-498A-905D-882CCDA0052B}"/>
    <cellStyle name="Berechnung 2 4 6" xfId="9360" xr:uid="{D592973B-5279-4C0C-B886-944B36DD210A}"/>
    <cellStyle name="Berechnung 2 4 7" xfId="10586" xr:uid="{62098E08-011B-416F-AF71-882DACC26701}"/>
    <cellStyle name="Berechnung 2 4 8" xfId="12914" xr:uid="{485DF4B3-B9B0-4A7C-B542-C8B167DB6052}"/>
    <cellStyle name="Berechnung 2 4 9" xfId="14736" xr:uid="{ACD1A675-4B87-4571-BCD5-4AC542EA951F}"/>
    <cellStyle name="Berechnung 2 5" xfId="881" xr:uid="{C109CD25-53B0-43EF-A1AF-EE00E43F9766}"/>
    <cellStyle name="Berechnung 2 5 2" xfId="1201" xr:uid="{53F668F6-FFF1-4409-8D00-4B1F26C6C7E2}"/>
    <cellStyle name="Berechnung 2 5 2 2" xfId="4795" xr:uid="{52EA3BFF-8257-4963-B335-8370B7CE1985}"/>
    <cellStyle name="Berechnung 2 5 2 2 2" xfId="16227" xr:uid="{C0BFC073-340C-4A9C-8845-329F6A3FC360}"/>
    <cellStyle name="Berechnung 2 5 2 3" xfId="3853" xr:uid="{B14D1964-9628-4EEA-B2D8-6C1418DCC487}"/>
    <cellStyle name="Berechnung 2 5 2 3 2" xfId="15285" xr:uid="{286B90AF-6F25-488A-ABD8-18C390B8D81F}"/>
    <cellStyle name="Berechnung 2 5 2 4" xfId="8783" xr:uid="{A81A6251-C810-46A0-A8E5-B2E52EADCB60}"/>
    <cellStyle name="Berechnung 2 5 2 5" xfId="9270" xr:uid="{672A8222-A803-40AF-8885-4D75CD588495}"/>
    <cellStyle name="Berechnung 2 5 2 6" xfId="10695" xr:uid="{A16B3BF7-13BA-4214-AE85-D748E24A8E76}"/>
    <cellStyle name="Berechnung 2 5 2 7" xfId="11760" xr:uid="{18DFB1B2-5EED-419F-B082-84DA924A6996}"/>
    <cellStyle name="Berechnung 2 5 2 8" xfId="14526" xr:uid="{54F7DEFB-6907-4515-BF66-FE39186F5573}"/>
    <cellStyle name="Berechnung 2 5 2 9" xfId="18453" xr:uid="{31F71FE3-3EE9-424D-88D0-6BDD089B7AA2}"/>
    <cellStyle name="Berechnung 2 5 3" xfId="5668" xr:uid="{F34F1394-79DA-4E93-9839-ECACFA949E45}"/>
    <cellStyle name="Berechnung 2 5 3 2" xfId="17100" xr:uid="{AA80B894-7F34-43EF-B620-EBA4F0AD98A6}"/>
    <cellStyle name="Berechnung 2 5 4" xfId="4971" xr:uid="{10D29304-3740-466D-8B7D-FEEE156D197A}"/>
    <cellStyle name="Berechnung 2 5 4 2" xfId="16403" xr:uid="{FA1FED05-CF33-4EC8-8F5C-508438EA5587}"/>
    <cellStyle name="Berechnung 2 5 5" xfId="9960" xr:uid="{60C90578-7298-4568-8E73-9C17B19A4AC1}"/>
    <cellStyle name="Berechnung 2 5 6" xfId="10613" xr:uid="{99512A8B-AE07-44A5-A32E-72EDD58DCB9B}"/>
    <cellStyle name="Berechnung 2 5 7" xfId="12484" xr:uid="{11485E98-9AA2-461D-8FB8-593E4682DD24}"/>
    <cellStyle name="Berechnung 2 5 8" xfId="13626" xr:uid="{6B8314B1-65A3-4C0B-A7CB-988CDAC57823}"/>
    <cellStyle name="Berechnung 2 5 9" xfId="18134" xr:uid="{662020C4-6A81-45E7-A909-4678917743D3}"/>
    <cellStyle name="Berechnung 2 6" xfId="1350" xr:uid="{AAD750B6-6C0F-46D9-899F-F973087CA6CE}"/>
    <cellStyle name="Berechnung 2 6 2" xfId="4771" xr:uid="{4A419232-6DD9-489F-8187-5FE59188F3C3}"/>
    <cellStyle name="Berechnung 2 6 2 2" xfId="16203" xr:uid="{2F86BDC1-CF5A-48FB-8AB4-CF7F72439309}"/>
    <cellStyle name="Berechnung 2 6 3" xfId="5262" xr:uid="{E0EDEEFB-B294-41C5-8F3C-E1F98079D24D}"/>
    <cellStyle name="Berechnung 2 6 3 2" xfId="16694" xr:uid="{1260896C-3F8D-41B0-BE97-69923FE5A85B}"/>
    <cellStyle name="Berechnung 2 6 4" xfId="8932" xr:uid="{098CF6C1-0991-4A00-8155-122DEAA2A9D2}"/>
    <cellStyle name="Berechnung 2 6 5" xfId="9628" xr:uid="{110E6228-6B22-484B-997C-733D2971D51C}"/>
    <cellStyle name="Berechnung 2 6 6" xfId="10732" xr:uid="{D04B6994-D284-4DA7-A8BC-650B90497E2C}"/>
    <cellStyle name="Berechnung 2 6 7" xfId="11271" xr:uid="{A121BB16-EC70-4D9E-9BC7-1AFF33AB388E}"/>
    <cellStyle name="Berechnung 2 6 8" xfId="13993" xr:uid="{83FBFD97-67CF-4D08-B5B1-2B6ADDDE5383}"/>
    <cellStyle name="Berechnung 2 6 9" xfId="18602" xr:uid="{1F0EB4E9-A42B-48B6-A31A-4F08F8FE8D01}"/>
    <cellStyle name="Berechnung 2 7" xfId="4913" xr:uid="{CECDA5D9-A6D1-4B28-AE82-56CE9D6A542B}"/>
    <cellStyle name="Berechnung 2 7 2" xfId="16345" xr:uid="{536A2AF9-F253-4BD8-BB71-FEF964B8F900}"/>
    <cellStyle name="Berechnung 2 8" xfId="4000" xr:uid="{BD2A231B-EF06-4BFC-A290-BFA7193DAF3F}"/>
    <cellStyle name="Berechnung 2 8 2" xfId="15432" xr:uid="{53989375-9E38-4633-9AA8-3551F38ED84A}"/>
    <cellStyle name="Berechnung 2 9" xfId="9375" xr:uid="{B7F53863-F4BF-4B62-BEF1-80A64A4A8253}"/>
    <cellStyle name="Berechnung 3" xfId="447" xr:uid="{B097E888-1F02-4440-BD7F-E99CC5E339CB}"/>
    <cellStyle name="Berechnung 3 10" xfId="10569" xr:uid="{CC3789E4-CD77-4CF6-935D-D6387DAB0FEF}"/>
    <cellStyle name="Berechnung 3 11" xfId="11107" xr:uid="{DCF3CC7A-FF4D-48B3-864D-035D6E9C98AA}"/>
    <cellStyle name="Berechnung 3 12" xfId="14750" xr:uid="{AF0E3B09-51EF-4D1F-8265-F7FB9BF18E40}"/>
    <cellStyle name="Berechnung 3 13" xfId="17907" xr:uid="{56B5AA30-39A5-4881-8E4D-DA33E0AB001B}"/>
    <cellStyle name="Berechnung 3 2" xfId="786" xr:uid="{6E8C09FE-AE53-4AAD-94F3-6D8A4A558534}"/>
    <cellStyle name="Berechnung 3 2 10" xfId="18040" xr:uid="{C84F4443-5997-4DDB-9C27-0EBF29A2B122}"/>
    <cellStyle name="Berechnung 3 2 2" xfId="1001" xr:uid="{638F7DF8-FBAA-460A-8BC4-73721D424799}"/>
    <cellStyle name="Berechnung 3 2 2 2" xfId="1260" xr:uid="{95FD3A2F-9160-4A36-A986-2B1D1E547E17}"/>
    <cellStyle name="Berechnung 3 2 2 2 2" xfId="5510" xr:uid="{A5304777-5636-4167-B7F0-732438D734A4}"/>
    <cellStyle name="Berechnung 3 2 2 2 2 2" xfId="16942" xr:uid="{206625DA-AD1C-42B6-842D-F1DF0DD4E9FD}"/>
    <cellStyle name="Berechnung 3 2 2 2 3" xfId="4654" xr:uid="{033E94AC-CCB0-4B32-AE66-58C792933A94}"/>
    <cellStyle name="Berechnung 3 2 2 2 3 2" xfId="16086" xr:uid="{437CFFA3-F95B-4314-8D9A-D710EFC264FA}"/>
    <cellStyle name="Berechnung 3 2 2 2 4" xfId="8842" xr:uid="{4AB298EE-0712-4EA8-8718-F1DC411435FE}"/>
    <cellStyle name="Berechnung 3 2 2 2 5" xfId="9254" xr:uid="{1B068D1F-66E1-445B-9F9F-7CF124488059}"/>
    <cellStyle name="Berechnung 3 2 2 2 6" xfId="10708" xr:uid="{1B3E5FD2-3EE5-44FA-B263-8BC156A50ABC}"/>
    <cellStyle name="Berechnung 3 2 2 2 7" xfId="12472" xr:uid="{A3EB9803-3B7B-4FA3-9FAB-9535EE25E96A}"/>
    <cellStyle name="Berechnung 3 2 2 2 8" xfId="14480" xr:uid="{0D7E6818-241D-440F-A291-951592AF19AC}"/>
    <cellStyle name="Berechnung 3 2 2 2 9" xfId="18512" xr:uid="{5AB394EF-290A-4AA9-B1E2-7809277DE580}"/>
    <cellStyle name="Berechnung 3 2 2 3" xfId="3939" xr:uid="{B74AD466-311F-4A3D-8F87-5DBC1139E2E3}"/>
    <cellStyle name="Berechnung 3 2 2 3 2" xfId="15371" xr:uid="{3C56631F-C5A6-44EA-8DC2-D0C0C2303D1D}"/>
    <cellStyle name="Berechnung 3 2 2 4" xfId="3785" xr:uid="{96214550-C70A-465E-B63F-E40F82190FA9}"/>
    <cellStyle name="Berechnung 3 2 2 4 2" xfId="15217" xr:uid="{2FEB397F-7D4D-4053-BF1A-BBA7BE2E2562}"/>
    <cellStyle name="Berechnung 3 2 2 5" xfId="9888" xr:uid="{59BCDB24-DEBA-438F-A689-A22685445F18}"/>
    <cellStyle name="Berechnung 3 2 2 6" xfId="10632" xr:uid="{7CC91AFD-9735-414E-9080-69983D3B1D07}"/>
    <cellStyle name="Berechnung 3 2 2 7" xfId="11971" xr:uid="{13BFE157-EFAF-4604-AF48-7F31BE6AB2F1}"/>
    <cellStyle name="Berechnung 3 2 2 8" xfId="14658" xr:uid="{D9B94C62-3726-44CD-B770-4F066023C798}"/>
    <cellStyle name="Berechnung 3 2 2 9" xfId="18254" xr:uid="{AD59936E-9E69-4648-B1F2-E49B01E8137B}"/>
    <cellStyle name="Berechnung 3 2 3" xfId="1482" xr:uid="{CAA1650F-FE27-4C50-9F24-E45DA3810674}"/>
    <cellStyle name="Berechnung 3 2 3 2" xfId="4739" xr:uid="{65B6975E-E751-4385-86B0-734FC29B941A}"/>
    <cellStyle name="Berechnung 3 2 3 2 2" xfId="16171" xr:uid="{B0598B94-9AAC-4B0E-A443-7573249E0549}"/>
    <cellStyle name="Berechnung 3 2 3 3" xfId="4509" xr:uid="{75CB21BC-81E4-4DF6-AB6F-0FF35BD31E70}"/>
    <cellStyle name="Berechnung 3 2 3 3 2" xfId="15941" xr:uid="{FD4E8694-E0F3-4FFC-B9C5-3DA0A35ADFF0}"/>
    <cellStyle name="Berechnung 3 2 3 4" xfId="9064" xr:uid="{74D0A44D-049F-4E27-A8A8-F1E25409152B}"/>
    <cellStyle name="Berechnung 3 2 3 5" xfId="9575" xr:uid="{1E01EE06-28C3-480E-BF9A-6E68FCFE727A}"/>
    <cellStyle name="Berechnung 3 2 3 6" xfId="10776" xr:uid="{5BA9D74A-9C9F-4865-9ECA-C4FEA79ACB1F}"/>
    <cellStyle name="Berechnung 3 2 3 7" xfId="12509" xr:uid="{1164A268-BDE9-4C83-927D-90B1AF38B862}"/>
    <cellStyle name="Berechnung 3 2 3 8" xfId="13959" xr:uid="{C5105554-996E-4153-91F4-0099589805F5}"/>
    <cellStyle name="Berechnung 3 2 3 9" xfId="18734" xr:uid="{85D32959-F3A2-4AF8-AD48-0538EA90648A}"/>
    <cellStyle name="Berechnung 3 2 4" xfId="4361" xr:uid="{AE1A595C-A5AB-4382-931D-43679D308563}"/>
    <cellStyle name="Berechnung 3 2 4 2" xfId="15793" xr:uid="{198B5D7B-03C2-4EBB-95A8-950A3452007A}"/>
    <cellStyle name="Berechnung 3 2 5" xfId="4453" xr:uid="{B91FA14A-F13A-4857-A671-1EFFE2AF39FC}"/>
    <cellStyle name="Berechnung 3 2 5 2" xfId="15885" xr:uid="{13DD8E4D-34C9-4C38-8484-8E8E3B4CC0D1}"/>
    <cellStyle name="Berechnung 3 2 6" xfId="8347" xr:uid="{1F8F51ED-F0AF-478E-8324-5669EE0528FC}"/>
    <cellStyle name="Berechnung 3 2 7" xfId="10591" xr:uid="{8B48D6B2-5F96-4173-A4B4-1E316A3FEE36}"/>
    <cellStyle name="Berechnung 3 2 8" xfId="11131" xr:uid="{F451DCE2-D92E-40FA-8C16-463563A8BC30}"/>
    <cellStyle name="Berechnung 3 2 9" xfId="13603" xr:uid="{518518A2-CEBE-4F19-8378-DFED07DE4116}"/>
    <cellStyle name="Berechnung 3 3" xfId="722" xr:uid="{BE842E1E-C893-481D-9BCF-2B6B4A18C0A6}"/>
    <cellStyle name="Berechnung 3 3 10" xfId="17976" xr:uid="{B754459C-36DE-441D-B2E0-A5264FD9BF35}"/>
    <cellStyle name="Berechnung 3 3 2" xfId="937" xr:uid="{039F0AA6-561A-43CA-A6E0-53DD35A6595B}"/>
    <cellStyle name="Berechnung 3 3 2 2" xfId="1194" xr:uid="{F0C5CBB2-7440-469D-B892-BBE62ED4F6D0}"/>
    <cellStyle name="Berechnung 3 3 2 2 2" xfId="5556" xr:uid="{E2C344AF-D7CC-40EE-A3B9-5D9EE8262166}"/>
    <cellStyle name="Berechnung 3 3 2 2 2 2" xfId="16988" xr:uid="{6EE7595B-F8E8-406D-B868-A4D30EA0649A}"/>
    <cellStyle name="Berechnung 3 3 2 2 3" xfId="4417" xr:uid="{8AA926B7-EF12-4CCD-88B5-126DC421DDB1}"/>
    <cellStyle name="Berechnung 3 3 2 2 3 2" xfId="15849" xr:uid="{C0455962-5CA6-41AD-BAB6-9240B035BB9C}"/>
    <cellStyle name="Berechnung 3 3 2 2 4" xfId="8776" xr:uid="{53307CC7-9E92-4940-A65B-2FCAC13C0779}"/>
    <cellStyle name="Berechnung 3 3 2 2 5" xfId="9740" xr:uid="{D08D4C80-7EDE-43AC-83CC-C3C88601FDF7}"/>
    <cellStyle name="Berechnung 3 3 2 2 6" xfId="10691" xr:uid="{9491E110-65C5-4752-89FD-045A3BDC6FEB}"/>
    <cellStyle name="Berechnung 3 3 2 2 7" xfId="12534" xr:uid="{2989A233-0F7B-4A9E-B9C5-7DEC9621F4CF}"/>
    <cellStyle name="Berechnung 3 3 2 2 8" xfId="13466" xr:uid="{A458B3F2-BB4D-405C-9BF8-27B8B8D36613}"/>
    <cellStyle name="Berechnung 3 3 2 2 9" xfId="18446" xr:uid="{7813843A-3BE0-4E3B-83FF-17220C4B350F}"/>
    <cellStyle name="Berechnung 3 3 2 3" xfId="3969" xr:uid="{7D83B532-59BB-4B7F-92E0-B9343BF68F28}"/>
    <cellStyle name="Berechnung 3 3 2 3 2" xfId="15401" xr:uid="{254ABC0E-375E-4760-8C72-3F949C797587}"/>
    <cellStyle name="Berechnung 3 3 2 4" xfId="4997" xr:uid="{A4A6FA02-D158-44BF-9FC8-7BF38A47D8F9}"/>
    <cellStyle name="Berechnung 3 3 2 4 2" xfId="16429" xr:uid="{5C085643-549B-42CF-B2DF-82B95A423BE7}"/>
    <cellStyle name="Berechnung 3 3 2 5" xfId="9335" xr:uid="{E44C0D98-1828-47A3-A0AA-4729DB41D56A}"/>
    <cellStyle name="Berechnung 3 3 2 6" xfId="10623" xr:uid="{EACE192E-F274-416A-8B77-BC8DCDB210EB}"/>
    <cellStyle name="Berechnung 3 3 2 7" xfId="12715" xr:uid="{1ECC0BD6-025A-4CF6-A4E5-373D11E8FFA7}"/>
    <cellStyle name="Berechnung 3 3 2 8" xfId="14682" xr:uid="{E1361DAE-928E-421D-B6EA-C05123DA6878}"/>
    <cellStyle name="Berechnung 3 3 2 9" xfId="18190" xr:uid="{6CD46D9E-AFEE-4770-8E5C-A9E64A7C206F}"/>
    <cellStyle name="Berechnung 3 3 3" xfId="1220" xr:uid="{A68682FB-7C48-4673-A5BB-AD48C56D9FF0}"/>
    <cellStyle name="Berechnung 3 3 3 2" xfId="5542" xr:uid="{993390C0-9EA9-49CF-8D68-BB5975363AC8}"/>
    <cellStyle name="Berechnung 3 3 3 2 2" xfId="16974" xr:uid="{D79CB179-4D29-440F-9C76-76768E291C9D}"/>
    <cellStyle name="Berechnung 3 3 3 3" xfId="4642" xr:uid="{1F44F5AF-8029-4F9D-9EE3-6B3842EB0F8F}"/>
    <cellStyle name="Berechnung 3 3 3 3 2" xfId="16074" xr:uid="{F0AAD71D-D953-49B8-B787-78ACE107BE60}"/>
    <cellStyle name="Berechnung 3 3 3 4" xfId="8802" xr:uid="{C272052C-ABD2-49DA-B369-7218DFE3316D}"/>
    <cellStyle name="Berechnung 3 3 3 5" xfId="9722" xr:uid="{50072E12-A934-4BA6-BFAF-0ADE2E252B0F}"/>
    <cellStyle name="Berechnung 3 3 3 6" xfId="10700" xr:uid="{C12876D3-E837-4102-8712-524CEB421071}"/>
    <cellStyle name="Berechnung 3 3 3 7" xfId="12465" xr:uid="{E3ABF540-C9F9-4504-9D16-F5BEF6BDA46E}"/>
    <cellStyle name="Berechnung 3 3 3 8" xfId="14019" xr:uid="{6A552B23-79ED-4E82-B451-BD7A92679FE0}"/>
    <cellStyle name="Berechnung 3 3 3 9" xfId="18472" xr:uid="{C677F37D-B3BA-4FDA-8BBC-093EF5044B32}"/>
    <cellStyle name="Berechnung 3 3 4" xfId="4151" xr:uid="{63F76E21-963F-4511-A422-58F880F96BCA}"/>
    <cellStyle name="Berechnung 3 3 4 2" xfId="15583" xr:uid="{840CC388-B13F-4925-B70D-643587A67F09}"/>
    <cellStyle name="Berechnung 3 3 5" xfId="4414" xr:uid="{EF5D6AB3-701F-41D2-8310-83CA1DBF3796}"/>
    <cellStyle name="Berechnung 3 3 5 2" xfId="15846" xr:uid="{A58D04EB-F4DF-44EA-B471-0377F7EE754A}"/>
    <cellStyle name="Berechnung 3 3 6" xfId="8275" xr:uid="{14ABFDB9-9C05-4C85-9508-BDD72975C730}"/>
    <cellStyle name="Berechnung 3 3 7" xfId="10581" xr:uid="{C2D7367F-EEEF-492A-89E0-3EDFF358CCB8}"/>
    <cellStyle name="Berechnung 3 3 8" xfId="11965" xr:uid="{5E9B2E18-A3B2-499D-AEC7-808956139F17}"/>
    <cellStyle name="Berechnung 3 3 9" xfId="13816" xr:uid="{6BB550C3-E297-4A75-AE94-65A31419F941}"/>
    <cellStyle name="Berechnung 3 4" xfId="734" xr:uid="{76FC190D-7D80-4639-96AE-E91D23712048}"/>
    <cellStyle name="Berechnung 3 4 10" xfId="17988" xr:uid="{ABC96D69-CC93-468B-9770-D4A4A33D8FE0}"/>
    <cellStyle name="Berechnung 3 4 2" xfId="949" xr:uid="{C9EA95B7-A582-499D-BE78-C216E5C79510}"/>
    <cellStyle name="Berechnung 3 4 2 2" xfId="1357" xr:uid="{F24691E2-2C56-41E2-A44E-9BB7BCEAE64C}"/>
    <cellStyle name="Berechnung 3 4 2 2 2" xfId="4768" xr:uid="{ECD14D87-139E-456C-AC4A-E6C709AA625C}"/>
    <cellStyle name="Berechnung 3 4 2 2 2 2" xfId="16200" xr:uid="{BAAB8446-F9D2-45DE-BB58-647463174C0E}"/>
    <cellStyle name="Berechnung 3 4 2 2 3" xfId="3804" xr:uid="{4E5AC59A-8705-4446-9897-F132A5F4761F}"/>
    <cellStyle name="Berechnung 3 4 2 2 3 2" xfId="15236" xr:uid="{6D494A42-B7D8-45D9-B19B-999752B0C026}"/>
    <cellStyle name="Berechnung 3 4 2 2 4" xfId="8939" xr:uid="{07AA2D55-A8A6-41C1-8F15-0A1A8F9999D2}"/>
    <cellStyle name="Berechnung 3 4 2 2 5" xfId="9627" xr:uid="{23BE76EE-7C93-48CD-B2CD-1BE29FF92258}"/>
    <cellStyle name="Berechnung 3 4 2 2 6" xfId="10733" xr:uid="{965068F2-411D-4A64-8784-52344EDF3686}"/>
    <cellStyle name="Berechnung 3 4 2 2 7" xfId="12445" xr:uid="{0781813D-DDC2-495A-B904-01E0BAE6FDD7}"/>
    <cellStyle name="Berechnung 3 4 2 2 8" xfId="14412" xr:uid="{45517640-2FCA-465A-AB0B-9910D33C6CCD}"/>
    <cellStyle name="Berechnung 3 4 2 2 9" xfId="18609" xr:uid="{0F1AA502-4B48-4448-9092-164517C343BE}"/>
    <cellStyle name="Berechnung 3 4 2 3" xfId="5650" xr:uid="{6DE3410B-7596-46B9-B190-BFFC04DFBD91}"/>
    <cellStyle name="Berechnung 3 4 2 3 2" xfId="17082" xr:uid="{BB5F11C5-BE7E-4183-ADEA-504206785929}"/>
    <cellStyle name="Berechnung 3 4 2 4" xfId="4245" xr:uid="{A5A45B98-E48C-44D5-ABC9-3D0C32A91C53}"/>
    <cellStyle name="Berechnung 3 4 2 4 2" xfId="15677" xr:uid="{421D29FD-15EA-48CF-AABC-71F547BC0DC1}"/>
    <cellStyle name="Berechnung 3 4 2 5" xfId="9326" xr:uid="{4F6DFFB6-A50B-4244-A77B-3D3E945AF1E1}"/>
    <cellStyle name="Berechnung 3 4 2 6" xfId="10626" xr:uid="{EA847561-580D-4E7E-B0D0-430207F9B934}"/>
    <cellStyle name="Berechnung 3 4 2 7" xfId="12032" xr:uid="{E25F9E00-305D-4252-B946-0784105E5560}"/>
    <cellStyle name="Berechnung 3 4 2 8" xfId="13682" xr:uid="{A58B9367-492A-4506-AA65-04E25C0650F4}"/>
    <cellStyle name="Berechnung 3 4 2 9" xfId="18202" xr:uid="{C1230605-388E-4D6A-91A7-D53B55F3E286}"/>
    <cellStyle name="Berechnung 3 4 3" xfId="1286" xr:uid="{12BFD02C-8E31-472D-A7F9-D195F576A64A}"/>
    <cellStyle name="Berechnung 3 4 3 2" xfId="5490" xr:uid="{2D533C13-DF6D-46A8-A605-BF348D813A18}"/>
    <cellStyle name="Berechnung 3 4 3 2 2" xfId="16922" xr:uid="{14F64404-E0AA-4C44-BE31-FC71A675E676}"/>
    <cellStyle name="Berechnung 3 4 3 3" xfId="3845" xr:uid="{C4B62FA1-65AD-4488-9BA0-EE727A5C2F76}"/>
    <cellStyle name="Berechnung 3 4 3 3 2" xfId="15277" xr:uid="{F909227B-B4E6-40BF-AC9D-C1EF92A2D229}"/>
    <cellStyle name="Berechnung 3 4 3 4" xfId="8868" xr:uid="{B2105541-F892-4CFD-A8D6-3276B8887BAF}"/>
    <cellStyle name="Berechnung 3 4 3 5" xfId="9243" xr:uid="{98D33421-176B-4F88-BE13-B9B7187A775A}"/>
    <cellStyle name="Berechnung 3 4 3 6" xfId="10716" xr:uid="{95A9121C-AE55-495A-A84B-07E580C5516F}"/>
    <cellStyle name="Berechnung 3 4 3 7" xfId="11774" xr:uid="{E7A3C2D8-6521-4D4E-AE0F-2E3B126E4FB2}"/>
    <cellStyle name="Berechnung 3 4 3 8" xfId="14459" xr:uid="{9518FA05-C9E7-4E1F-B073-0EE7627B4CE5}"/>
    <cellStyle name="Berechnung 3 4 3 9" xfId="18538" xr:uid="{A357135D-9849-4E3F-AAA1-6DF3DC39D9DB}"/>
    <cellStyle name="Berechnung 3 4 4" xfId="5694" xr:uid="{C1E77462-9E24-4662-8FD5-6A479562E7AA}"/>
    <cellStyle name="Berechnung 3 4 4 2" xfId="17126" xr:uid="{42BABC2D-C2E7-4D91-AD06-25F71CF3B56B}"/>
    <cellStyle name="Berechnung 3 4 5" xfId="4251" xr:uid="{575FEE46-15DC-420A-B4F8-9AA1632F9434}"/>
    <cellStyle name="Berechnung 3 4 5 2" xfId="15683" xr:uid="{81032B43-3DF9-4572-9234-274155A219D1}"/>
    <cellStyle name="Berechnung 3 4 6" xfId="9992" xr:uid="{7D129B1C-71A8-4859-8C8F-65D0FDE1F840}"/>
    <cellStyle name="Berechnung 3 4 7" xfId="10584" xr:uid="{0A0D4B08-4B00-470A-91D9-C1128C1BFC73}"/>
    <cellStyle name="Berechnung 3 4 8" xfId="11654" xr:uid="{738378F2-96AF-4BF4-82BB-CF06B17337D5}"/>
    <cellStyle name="Berechnung 3 4 9" xfId="14123" xr:uid="{D0EE5665-BC08-4EC2-B196-843448666AE7}"/>
    <cellStyle name="Berechnung 3 5" xfId="872" xr:uid="{863FEBD1-EA6F-483B-89B6-06B82B6DD4C5}"/>
    <cellStyle name="Berechnung 3 5 2" xfId="1454" xr:uid="{63579116-9D5B-4715-AB32-3DC780278052}"/>
    <cellStyle name="Berechnung 3 5 2 2" xfId="5364" xr:uid="{BB6DABBD-F3B4-4C06-8021-417A3D6495DD}"/>
    <cellStyle name="Berechnung 3 5 2 2 2" xfId="16796" xr:uid="{17A43FC5-96D0-4061-99EB-EC977A75B0F2}"/>
    <cellStyle name="Berechnung 3 5 2 3" xfId="4117" xr:uid="{F4250D23-1DCE-4C45-A428-611283AD56A5}"/>
    <cellStyle name="Berechnung 3 5 2 3 2" xfId="15549" xr:uid="{E3ACAE87-665C-49B8-9E1E-E03660BB7798}"/>
    <cellStyle name="Berechnung 3 5 2 4" xfId="9036" xr:uid="{8CA17DE0-8A8A-4D67-9A3A-868EC4E2CEC8}"/>
    <cellStyle name="Berechnung 3 5 2 5" xfId="8113" xr:uid="{C7D23403-C3B7-4803-8423-0C936A57497A}"/>
    <cellStyle name="Berechnung 3 5 2 6" xfId="10769" xr:uid="{D66AB8F2-E9A4-4CB7-9747-AF076E064933}"/>
    <cellStyle name="Berechnung 3 5 2 7" xfId="11535" xr:uid="{1979BB3F-2EA6-4D0E-9D29-A074E4D58F33}"/>
    <cellStyle name="Berechnung 3 5 2 8" xfId="14341" xr:uid="{370E7BBA-5D2E-4490-AD57-D471C5288F16}"/>
    <cellStyle name="Berechnung 3 5 2 9" xfId="18706" xr:uid="{C6040FB1-7117-4CDD-B2CD-C31826F84705}"/>
    <cellStyle name="Berechnung 3 5 3" xfId="4868" xr:uid="{205A131C-C8EC-4654-A70D-C5FF3DE468FA}"/>
    <cellStyle name="Berechnung 3 5 3 2" xfId="16300" xr:uid="{A6971612-2EA3-4C8C-8C48-E621C90D796C}"/>
    <cellStyle name="Berechnung 3 5 4" xfId="4611" xr:uid="{7191D9D6-612A-4C23-BFA9-921A1A02E1C2}"/>
    <cellStyle name="Berechnung 3 5 4 2" xfId="16043" xr:uid="{EF3C7272-2D14-49FB-90C4-7D4128E1E8AC}"/>
    <cellStyle name="Berechnung 3 5 5" xfId="9966" xr:uid="{BA7E35C0-278E-4CFA-AB58-0DC704055FE9}"/>
    <cellStyle name="Berechnung 3 5 6" xfId="10611" xr:uid="{A785AD9A-DAF8-4538-AC0F-060B8358DDFF}"/>
    <cellStyle name="Berechnung 3 5 7" xfId="11953" xr:uid="{B23DBFC7-08AC-46B2-AB13-A868E6F162BE}"/>
    <cellStyle name="Berechnung 3 5 8" xfId="13720" xr:uid="{D0B2D87F-37E3-4F65-A65C-2242F918C401}"/>
    <cellStyle name="Berechnung 3 5 9" xfId="18125" xr:uid="{1FF49C72-4EBB-4262-9D95-B679C4CF4C67}"/>
    <cellStyle name="Berechnung 3 6" xfId="1497" xr:uid="{F70763EC-F788-4EF6-BED2-0725FBEF3052}"/>
    <cellStyle name="Berechnung 3 6 2" xfId="4733" xr:uid="{0B36138D-765A-49EC-80F6-21C491F4977A}"/>
    <cellStyle name="Berechnung 3 6 2 2" xfId="16165" xr:uid="{FA11F3F4-C078-4D98-9C62-450111EF652D}"/>
    <cellStyle name="Berechnung 3 6 3" xfId="3823" xr:uid="{87D6F6BF-CE07-42D4-B683-2F11805436B2}"/>
    <cellStyle name="Berechnung 3 6 3 2" xfId="15255" xr:uid="{528201B7-207F-4777-8CB2-F47DD5F7C059}"/>
    <cellStyle name="Berechnung 3 6 4" xfId="9079" xr:uid="{4679106F-B002-43E5-831E-5B7FA888208B}"/>
    <cellStyle name="Berechnung 3 6 5" xfId="9193" xr:uid="{0CA5A3C5-75DD-4EE3-A5B5-83D574D57D8A}"/>
    <cellStyle name="Berechnung 3 6 6" xfId="10784" xr:uid="{E5EE0711-C318-4D8D-8B32-B809E8F94919}"/>
    <cellStyle name="Berechnung 3 6 7" xfId="11716" xr:uid="{260624C8-1230-4E0C-9BB7-B475C2BCBBEC}"/>
    <cellStyle name="Berechnung 3 6 8" xfId="13948" xr:uid="{4109FF82-1502-4555-88A8-4B87315A2FF4}"/>
    <cellStyle name="Berechnung 3 6 9" xfId="18749" xr:uid="{43E8553A-6B24-40C9-8BE0-8B091EB2CD64}"/>
    <cellStyle name="Berechnung 3 7" xfId="5795" xr:uid="{5EB8A912-6CA2-49EA-8124-A0756CD21F02}"/>
    <cellStyle name="Berechnung 3 7 2" xfId="17227" xr:uid="{0BBB64F7-942B-418B-98E1-31BD5CAF3C7C}"/>
    <cellStyle name="Berechnung 3 8" xfId="5965" xr:uid="{78AE7CA0-C7F4-4E9C-9667-F3658928F3E7}"/>
    <cellStyle name="Berechnung 3 8 2" xfId="17397" xr:uid="{7B6449E1-52CA-414B-AD09-B8FA3BA2180F}"/>
    <cellStyle name="Berechnung 3 9" xfId="10027" xr:uid="{BCC65844-C545-4DC5-AB72-545B00538656}"/>
    <cellStyle name="Berechnung 4" xfId="719" xr:uid="{5D528E63-5708-4C14-B10D-0F1A0157DC66}"/>
    <cellStyle name="Berechnung 4 10" xfId="17973" xr:uid="{052C103A-BF97-4085-8568-C8449778FD82}"/>
    <cellStyle name="Berechnung 4 2" xfId="934" xr:uid="{D69AEE59-B105-472F-9D39-9B4258AE95F4}"/>
    <cellStyle name="Berechnung 4 2 2" xfId="1193" xr:uid="{C7627F4D-FAF1-40AB-A69D-458AA5EE69EA}"/>
    <cellStyle name="Berechnung 4 2 2 2" xfId="5557" xr:uid="{79C1B5DF-391C-4CC6-B929-21FB5BF9025C}"/>
    <cellStyle name="Berechnung 4 2 2 2 2" xfId="16989" xr:uid="{2BDE19F0-5929-4A6C-B504-4015E3591975}"/>
    <cellStyle name="Berechnung 4 2 2 3" xfId="5241" xr:uid="{80D14E0B-29D9-49DB-B89D-F1D7E57887F5}"/>
    <cellStyle name="Berechnung 4 2 2 3 2" xfId="16673" xr:uid="{99369CCE-E0D3-4E76-B609-2146BB9D1828}"/>
    <cellStyle name="Berechnung 4 2 2 4" xfId="8775" xr:uid="{51DB8DAD-2EB1-4BAD-B32C-0AA000D7FF26}"/>
    <cellStyle name="Berechnung 4 2 2 5" xfId="9741" xr:uid="{99507A08-4712-4F43-B1AC-98B3B6E6B81C}"/>
    <cellStyle name="Berechnung 4 2 2 6" xfId="10690" xr:uid="{8EF27763-90FA-49AA-A0B7-59ADDD569A7C}"/>
    <cellStyle name="Berechnung 4 2 2 7" xfId="12518" xr:uid="{F6B24E34-5214-4A25-9810-83418B8D5981}"/>
    <cellStyle name="Berechnung 4 2 2 8" xfId="13581" xr:uid="{AE67638A-05B2-4BC1-A8EB-FDDEBF154628}"/>
    <cellStyle name="Berechnung 4 2 2 9" xfId="18445" xr:uid="{E922F973-A3E4-4537-BC1A-B0A0F48C8F53}"/>
    <cellStyle name="Berechnung 4 2 3" xfId="3966" xr:uid="{3D3967BB-6EA0-4BC2-9361-4E796C7B1893}"/>
    <cellStyle name="Berechnung 4 2 3 2" xfId="15398" xr:uid="{6A7D109E-7327-4DA6-8574-D6E09CBA9325}"/>
    <cellStyle name="Berechnung 4 2 4" xfId="4996" xr:uid="{77BE65E8-89F2-4D69-84A8-58CFA7CCED60}"/>
    <cellStyle name="Berechnung 4 2 4 2" xfId="16428" xr:uid="{15773E40-36FF-4FC3-9F6B-08B2D2DE17D6}"/>
    <cellStyle name="Berechnung 4 2 5" xfId="9917" xr:uid="{5D76C2DC-146F-48A9-B960-99964880C18F}"/>
    <cellStyle name="Berechnung 4 2 6" xfId="10621" xr:uid="{0BD5C651-4C94-49F3-8C88-55BC97801425}"/>
    <cellStyle name="Berechnung 4 2 7" xfId="12731" xr:uid="{DC111E6B-CF55-41A2-8863-CAF3C847BC30}"/>
    <cellStyle name="Berechnung 4 2 8" xfId="14081" xr:uid="{F2D24D7C-328C-4DFF-8DD2-E07CF0234581}"/>
    <cellStyle name="Berechnung 4 2 9" xfId="18187" xr:uid="{6B32B797-F8A2-4AF5-95C7-052278D70D7B}"/>
    <cellStyle name="Berechnung 4 3" xfId="1498" xr:uid="{0327C324-271D-49F0-85D7-963AEE34E1F1}"/>
    <cellStyle name="Berechnung 4 3 2" xfId="5335" xr:uid="{3E804614-F21E-4935-944D-1DE36CEBA259}"/>
    <cellStyle name="Berechnung 4 3 2 2" xfId="16767" xr:uid="{A77C8F8E-D049-48A3-8B85-A548713D69FB}"/>
    <cellStyle name="Berechnung 4 3 3" xfId="4391" xr:uid="{CC2C88D4-553E-460F-B700-77764C7B7A68}"/>
    <cellStyle name="Berechnung 4 3 3 2" xfId="15823" xr:uid="{2A642B05-02A2-4C31-ABD3-2958726DCC65}"/>
    <cellStyle name="Berechnung 4 3 4" xfId="9080" xr:uid="{543362E3-0C6F-4B3D-9948-2C7B2F3B5C5C}"/>
    <cellStyle name="Berechnung 4 3 5" xfId="9192" xr:uid="{75D57334-2133-4959-9CA5-E052FFCA7D1C}"/>
    <cellStyle name="Berechnung 4 3 6" xfId="10785" xr:uid="{3FF19649-4735-4E8A-8BA0-569D19EA122D}"/>
    <cellStyle name="Berechnung 4 3 7" xfId="11642" xr:uid="{3AC803C3-057C-4138-9D4C-700AE5F39AEC}"/>
    <cellStyle name="Berechnung 4 3 8" xfId="13947" xr:uid="{7AA7C417-8E58-41C8-B1C5-2E9D49023CBA}"/>
    <cellStyle name="Berechnung 4 3 9" xfId="18750" xr:uid="{19D6EA76-A3AF-4BFD-BE0D-A23D5E92E153}"/>
    <cellStyle name="Berechnung 4 4" xfId="4446" xr:uid="{DEF187B3-8906-4972-9E44-AE769E0F9B67}"/>
    <cellStyle name="Berechnung 4 4 2" xfId="15878" xr:uid="{B3164E78-29C6-40A6-BAB4-81A721219B35}"/>
    <cellStyle name="Berechnung 4 5" xfId="4937" xr:uid="{3B9ED2CD-1A7F-4A6B-BB4A-22A0E3C68E2B}"/>
    <cellStyle name="Berechnung 4 5 2" xfId="16369" xr:uid="{8A1EEDB6-E134-48C2-87A2-DCC438EBE567}"/>
    <cellStyle name="Berechnung 4 6" xfId="8250" xr:uid="{F054BCDE-E698-414A-A222-B79032866FCA}"/>
    <cellStyle name="Berechnung 4 7" xfId="10579" xr:uid="{CB19758C-2DE5-4A55-8CA4-24B1C44222E1}"/>
    <cellStyle name="Berechnung 4 8" xfId="11477" xr:uid="{A79A965E-7DB1-4165-A0A6-A8DB135445A3}"/>
    <cellStyle name="Berechnung 4 9" xfId="13843" xr:uid="{DE6584C1-84C7-4F03-A5B3-4D50699CD855}"/>
    <cellStyle name="Berechnung 5" xfId="836" xr:uid="{B7ED5D3E-5DB5-4D14-9974-2396A5BAEB67}"/>
    <cellStyle name="Berechnung 5 10" xfId="18090" xr:uid="{DC296331-0EB7-4F96-9E54-DA6EFCE57F43}"/>
    <cellStyle name="Berechnung 5 2" xfId="1051" xr:uid="{C24BD4DC-6A11-4644-A79E-DA9D713009AD}"/>
    <cellStyle name="Berechnung 5 2 2" xfId="1553" xr:uid="{50D1C72E-9239-4F5A-8309-97BBD5B64E17}"/>
    <cellStyle name="Berechnung 5 2 2 2" xfId="5290" xr:uid="{DA707FE8-A952-4FED-B03B-389C723A8461}"/>
    <cellStyle name="Berechnung 5 2 2 2 2" xfId="16722" xr:uid="{A2C3862A-1A11-4F1E-AA8C-3B56B64DF563}"/>
    <cellStyle name="Berechnung 5 2 2 3" xfId="4488" xr:uid="{CBE12DF6-7C0A-4FBB-9222-35AC9AB30B8B}"/>
    <cellStyle name="Berechnung 5 2 2 3 2" xfId="15920" xr:uid="{E11B760D-4AB9-4462-85A6-F99844220712}"/>
    <cellStyle name="Berechnung 5 2 2 4" xfId="9135" xr:uid="{2192A065-F6D0-4283-8517-BB63BE72BE0C}"/>
    <cellStyle name="Berechnung 5 2 2 5" xfId="9177" xr:uid="{84F041D6-9DE7-45D3-B5F3-BE8104B20A96}"/>
    <cellStyle name="Berechnung 5 2 2 6" xfId="10811" xr:uid="{A21237D6-9B25-4C6F-92DF-DF67F97B5246}"/>
    <cellStyle name="Berechnung 5 2 2 7" xfId="12746" xr:uid="{8FB9096F-74A5-4E9B-9228-E142A4214755}"/>
    <cellStyle name="Berechnung 5 2 2 8" xfId="14301" xr:uid="{99934060-C47B-4C26-A7C6-F51E4E94BCB6}"/>
    <cellStyle name="Berechnung 5 2 2 9" xfId="18805" xr:uid="{A0CB32A2-E629-444C-BA00-D33E1B420D6F}"/>
    <cellStyle name="Berechnung 5 2 3" xfId="5626" xr:uid="{79006F2E-1E3C-4464-B278-5C68C855B9FD}"/>
    <cellStyle name="Berechnung 5 2 3 2" xfId="17058" xr:uid="{33D894FA-132B-4430-9B35-5FEE2232260C}"/>
    <cellStyle name="Berechnung 5 2 4" xfId="4237" xr:uid="{D88AAEFA-C0F3-417C-94B1-9D3185BC46BD}"/>
    <cellStyle name="Berechnung 5 2 4 2" xfId="15669" xr:uid="{694859ED-89B5-47C1-A1CE-A0C417560521}"/>
    <cellStyle name="Berechnung 5 2 5" xfId="9849" xr:uid="{76511283-1DC4-4549-AC40-9468A1C615F0}"/>
    <cellStyle name="Berechnung 5 2 6" xfId="10641" xr:uid="{35C87816-C58F-4EAF-B5A8-2DFFB0C1DBC5}"/>
    <cellStyle name="Berechnung 5 2 7" xfId="12460" xr:uid="{FD41EB30-C632-4AAC-997D-49E10D744845}"/>
    <cellStyle name="Berechnung 5 2 8" xfId="14065" xr:uid="{FDA164AC-46DE-484D-B9EF-4BA606D24D34}"/>
    <cellStyle name="Berechnung 5 2 9" xfId="18304" xr:uid="{E7C988D7-840C-462F-A422-1B14158F0338}"/>
    <cellStyle name="Berechnung 5 3" xfId="1491" xr:uid="{71ED5DBB-4D8C-4F40-A8C9-91FA6A846EE3}"/>
    <cellStyle name="Berechnung 5 3 2" xfId="4737" xr:uid="{E2AD10E8-A020-45E7-B292-625958A1002E}"/>
    <cellStyle name="Berechnung 5 3 2 2" xfId="16169" xr:uid="{3DD85A42-923C-46E6-A557-54E736A41E95}"/>
    <cellStyle name="Berechnung 5 3 3" xfId="5817" xr:uid="{C47C481A-08B1-4650-889E-42B1D1B7F24A}"/>
    <cellStyle name="Berechnung 5 3 3 2" xfId="17249" xr:uid="{7AE56743-751A-45CB-87BA-928F8A6B270D}"/>
    <cellStyle name="Berechnung 5 3 4" xfId="9073" xr:uid="{7B29D22F-C26B-4378-AA71-EEE62376EDBA}"/>
    <cellStyle name="Berechnung 5 3 5" xfId="9565" xr:uid="{1369DD48-453D-4156-B0A1-3AAECBB53FB7}"/>
    <cellStyle name="Berechnung 5 3 6" xfId="10779" xr:uid="{6EB96303-EE24-4EE9-81DF-6D5B9B77D431}"/>
    <cellStyle name="Berechnung 5 3 7" xfId="12148" xr:uid="{48445AC4-AE02-48B8-A45D-ACF597F2F9FA}"/>
    <cellStyle name="Berechnung 5 3 8" xfId="13952" xr:uid="{2CA20DE3-587E-4FD7-A407-D4B38F838048}"/>
    <cellStyle name="Berechnung 5 3 9" xfId="18743" xr:uid="{77ECE27F-1234-43E1-B6DC-8DEE6256FD03}"/>
    <cellStyle name="Berechnung 5 4" xfId="4883" xr:uid="{28C24A81-668F-4843-B520-E22656FF8E96}"/>
    <cellStyle name="Berechnung 5 4 2" xfId="16315" xr:uid="{B8311847-5D47-400E-A077-254247DCD424}"/>
    <cellStyle name="Berechnung 5 5" xfId="5754" xr:uid="{1A7DA0C2-74B6-4A56-9F28-00B0BD83F322}"/>
    <cellStyle name="Berechnung 5 5 2" xfId="17186" xr:uid="{26A53CCA-6037-4A62-9345-B743BE453B4A}"/>
    <cellStyle name="Berechnung 5 6" xfId="8288" xr:uid="{846F685E-CEB6-4B57-9B81-0BDDBC85CB66}"/>
    <cellStyle name="Berechnung 5 7" xfId="10601" xr:uid="{E17781A7-EC9A-4969-AB14-6895E4C6782B}"/>
    <cellStyle name="Berechnung 5 8" xfId="11250" xr:uid="{F946F17F-DF4E-4119-A803-B13855E31148}"/>
    <cellStyle name="Berechnung 5 9" xfId="13651" xr:uid="{4F42EBB8-9E43-4ADC-84B7-1F5D2E9E636A}"/>
    <cellStyle name="Berechnung 6" xfId="848" xr:uid="{6F45DBE6-1D41-4DF5-9CD7-4F6DB1C96C08}"/>
    <cellStyle name="Berechnung 6 10" xfId="18101" xr:uid="{402543EB-19DC-4193-8796-55A18BD32790}"/>
    <cellStyle name="Berechnung 6 2" xfId="1062" xr:uid="{1CA446F5-17A1-4BE1-ACF6-D90AED5BCF19}"/>
    <cellStyle name="Berechnung 6 2 2" xfId="1564" xr:uid="{0E5AE1DF-25AC-49F3-AE24-79F1DFC5BFEA}"/>
    <cellStyle name="Berechnung 6 2 2 2" xfId="5282" xr:uid="{FF421F00-4128-4277-879B-AD6BFAD3E6D2}"/>
    <cellStyle name="Berechnung 6 2 2 2 2" xfId="16714" xr:uid="{9EC591D0-6E4A-41DC-B2D4-3B8A258C9481}"/>
    <cellStyle name="Berechnung 6 2 2 3" xfId="4378" xr:uid="{9978BCCD-EFDD-4B82-A3A9-F0B7A0E4BF4A}"/>
    <cellStyle name="Berechnung 6 2 2 3 2" xfId="15810" xr:uid="{4C282205-D8BF-4CA7-9FA7-9F9920C23595}"/>
    <cellStyle name="Berechnung 6 2 2 4" xfId="9146" xr:uid="{7AD0A85A-1B4B-4737-80EA-01BDC56FE2A9}"/>
    <cellStyle name="Berechnung 6 2 2 5" xfId="9173" xr:uid="{C1933576-CBC7-42CF-B474-19B7CE01AFE1}"/>
    <cellStyle name="Berechnung 6 2 2 6" xfId="10814" xr:uid="{94E4FE9D-1F6E-4361-9DE6-C45BED4CCEE8}"/>
    <cellStyle name="Berechnung 6 2 2 7" xfId="12232" xr:uid="{1F027952-65BC-4E9B-82B2-91C57CEBE14E}"/>
    <cellStyle name="Berechnung 6 2 2 8" xfId="13469" xr:uid="{764B53BD-4CBF-4A46-8315-DC4649999869}"/>
    <cellStyle name="Berechnung 6 2 2 9" xfId="18816" xr:uid="{A6628379-4476-4593-A04C-264CBC135E77}"/>
    <cellStyle name="Berechnung 6 2 3" xfId="3931" xr:uid="{DAC246C8-F813-4B36-A0C9-FF45B59AA81C}"/>
    <cellStyle name="Berechnung 6 2 3 2" xfId="15363" xr:uid="{8CFD5403-4128-40B8-B56D-D7A6D373C933}"/>
    <cellStyle name="Berechnung 6 2 4" xfId="4627" xr:uid="{891B9347-378B-4821-8D8F-CA649A453562}"/>
    <cellStyle name="Berechnung 6 2 4 2" xfId="16059" xr:uid="{E46F60A4-72D7-466A-82A0-A2CA01175B20}"/>
    <cellStyle name="Berechnung 6 2 5" xfId="9841" xr:uid="{BE1FBCFC-B920-47FF-9362-A5063FE998AD}"/>
    <cellStyle name="Berechnung 6 2 6" xfId="10644" xr:uid="{4A048DA2-E59B-41BD-A6D5-4C1E5A6DC9C3}"/>
    <cellStyle name="Berechnung 6 2 7" xfId="11545" xr:uid="{55A1E666-CFD3-4355-81DC-81CA30B8B1D6}"/>
    <cellStyle name="Berechnung 6 2 8" xfId="14057" xr:uid="{D9795DBB-D7F3-4216-893E-7FF7398BAAA2}"/>
    <cellStyle name="Berechnung 6 2 9" xfId="18315" xr:uid="{04D2F21C-AD7A-4E14-B770-F4C3B0B88C9C}"/>
    <cellStyle name="Berechnung 6 3" xfId="1272" xr:uid="{65B12EA3-462D-4A36-9D52-FDC4A5C73189}"/>
    <cellStyle name="Berechnung 6 3 2" xfId="5501" xr:uid="{3C8D7E90-7539-49CE-9F59-AE622AD97997}"/>
    <cellStyle name="Berechnung 6 3 2 2" xfId="16933" xr:uid="{545086DC-FBF4-483C-A7A2-86E673131813}"/>
    <cellStyle name="Berechnung 6 3 3" xfId="4658" xr:uid="{8535616F-BBF6-4152-B0D8-F10FF03A3911}"/>
    <cellStyle name="Berechnung 6 3 3 2" xfId="16090" xr:uid="{B06B0E9D-6A51-4D84-BF6A-FFE3FA02A03A}"/>
    <cellStyle name="Berechnung 6 3 4" xfId="8854" xr:uid="{48249BCF-9F29-437E-859A-507DCFC14F09}"/>
    <cellStyle name="Berechnung 6 3 5" xfId="9249" xr:uid="{069F7D4F-DAAC-4641-BAF1-1E42F74C4208}"/>
    <cellStyle name="Berechnung 6 3 6" xfId="10711" xr:uid="{2B0702D3-634F-450A-82C9-D11BF75ABE21}"/>
    <cellStyle name="Berechnung 6 3 7" xfId="12228" xr:uid="{7855F12A-8AEB-4B33-8007-B7A9D509AF82}"/>
    <cellStyle name="Berechnung 6 3 8" xfId="14469" xr:uid="{82D60D22-F410-469A-B900-BBA934C54E8D}"/>
    <cellStyle name="Berechnung 6 3 9" xfId="18524" xr:uid="{58A08009-D0BE-48F6-9C8E-EDA730F93FAC}"/>
    <cellStyle name="Berechnung 6 4" xfId="5685" xr:uid="{2B06E7FE-02FB-4E21-9253-175C9EADDC7B}"/>
    <cellStyle name="Berechnung 6 4 2" xfId="17117" xr:uid="{D6FF5B9C-8838-470B-B23C-591CD504D606}"/>
    <cellStyle name="Berechnung 6 5" xfId="4953" xr:uid="{AA406E3C-03F9-4012-8923-356FE70C5F90}"/>
    <cellStyle name="Berechnung 6 5 2" xfId="16385" xr:uid="{5E36EAC2-5D11-4091-A661-9674881B0F97}"/>
    <cellStyle name="Berechnung 6 6" xfId="8331" xr:uid="{F43BB4BA-A316-401D-8AA2-385A2B3C52C9}"/>
    <cellStyle name="Berechnung 6 7" xfId="10604" xr:uid="{28A4FC4A-F768-4C17-9069-08DC24C03092}"/>
    <cellStyle name="Berechnung 6 8" xfId="11770" xr:uid="{A98766C7-77AD-4746-A91D-470B0950E66C}"/>
    <cellStyle name="Berechnung 6 9" xfId="14697" xr:uid="{27BCA840-00C5-4F42-8748-CE6F24FB13E1}"/>
    <cellStyle name="Berechnung 7" xfId="854" xr:uid="{A2872E2A-B8CB-4AD1-B28C-F9B777DFAE75}"/>
    <cellStyle name="Berechnung 7 2" xfId="1077" xr:uid="{41B91438-643A-42D7-835B-E7460CC95F32}"/>
    <cellStyle name="Berechnung 7 2 2" xfId="4049" xr:uid="{2D33445C-296F-43FA-A9D9-174D9EEF33C6}"/>
    <cellStyle name="Berechnung 7 2 2 2" xfId="15481" xr:uid="{5CFD16FD-0E9F-42E1-B3DE-D0F5A28289D7}"/>
    <cellStyle name="Berechnung 7 2 3" xfId="3866" xr:uid="{5FA3A6EB-352A-402F-A860-05C110D749A4}"/>
    <cellStyle name="Berechnung 7 2 3 2" xfId="15298" xr:uid="{5EB622CE-533E-4B61-8839-258D86E5145D}"/>
    <cellStyle name="Berechnung 7 2 4" xfId="8659" xr:uid="{BAD5EE00-41D7-4267-80BC-0924BB0AF084}"/>
    <cellStyle name="Berechnung 7 2 5" xfId="8117" xr:uid="{8B78D938-5BF7-461C-BB0D-09C1A4211706}"/>
    <cellStyle name="Berechnung 7 2 6" xfId="10646" xr:uid="{CAA1306D-78B5-4098-B415-C9D14DCA6B21}"/>
    <cellStyle name="Berechnung 7 2 7" xfId="12480" xr:uid="{629CA28F-1C5C-4464-AC62-34E6F7FF4FCF}"/>
    <cellStyle name="Berechnung 7 2 8" xfId="14048" xr:uid="{AA982532-C549-423A-B6B0-8C2996210DC8}"/>
    <cellStyle name="Berechnung 7 2 9" xfId="18329" xr:uid="{7A3CD111-6E44-4ADF-A2C3-06E8565E696F}"/>
    <cellStyle name="Berechnung 7 3" xfId="5681" xr:uid="{134C70D0-C321-4F66-BE31-EF8D21477D5D}"/>
    <cellStyle name="Berechnung 7 3 2" xfId="17113" xr:uid="{B43941D2-F509-484D-A61F-2331AE767E58}"/>
    <cellStyle name="Berechnung 7 4" xfId="4546" xr:uid="{913A559C-0A4A-48A9-AA8E-28575699EE61}"/>
    <cellStyle name="Berechnung 7 4 2" xfId="15978" xr:uid="{69FFF30D-F0B6-4D17-93BB-886D7F501390}"/>
    <cellStyle name="Berechnung 7 5" xfId="8330" xr:uid="{9E28AF1F-E0CF-4744-A022-161A422FF3E3}"/>
    <cellStyle name="Berechnung 7 6" xfId="10605" xr:uid="{2C6284AD-7F4A-4DD4-87EA-7CFCA82D8ADE}"/>
    <cellStyle name="Berechnung 7 7" xfId="12936" xr:uid="{F80B5542-8D27-4B60-8DEF-AB0933E67392}"/>
    <cellStyle name="Berechnung 7 8" xfId="14092" xr:uid="{F2687536-3F9F-44F9-884F-65B984A6EBF2}"/>
    <cellStyle name="Berechnung 7 9" xfId="18107" xr:uid="{DC838BA4-42B8-4FB6-B2F4-D1FD853F4566}"/>
    <cellStyle name="BMM_Data Input" xfId="2332" xr:uid="{18136815-0E87-41F3-84A5-245B02DD94B4}"/>
    <cellStyle name="Bold GHG Numbers (0.00)" xfId="302" xr:uid="{5A27154C-83EC-459A-9664-AB1A86DE61F2}"/>
    <cellStyle name="Calculation" xfId="122" builtinId="22" customBuiltin="1"/>
    <cellStyle name="Calculation 2" xfId="30" xr:uid="{00000000-0005-0000-0000-00002B000000}"/>
    <cellStyle name="Calculation 2 10" xfId="6271" xr:uid="{9DFB001F-C02C-4B39-B443-6C1B3C32B33A}"/>
    <cellStyle name="Calculation 2 11" xfId="10064" xr:uid="{05815E44-701F-49BA-A46A-1319C30F0A1A}"/>
    <cellStyle name="Calculation 2 12" xfId="10563" xr:uid="{577E4B19-54CF-46F3-A90E-D6DAA60CAC69}"/>
    <cellStyle name="Calculation 2 13" xfId="11086" xr:uid="{FCD744A9-C27B-404A-AF1F-02818F63576E}"/>
    <cellStyle name="Calculation 2 14" xfId="11149" xr:uid="{038B1C98-399B-434F-99B1-4B9E41526897}"/>
    <cellStyle name="Calculation 2 15" xfId="13467" xr:uid="{6A75F758-4F0F-4A2E-93E7-88179FD2D92E}"/>
    <cellStyle name="Calculation 2 16" xfId="14776" xr:uid="{2420790F-4F06-4285-A2F5-DC5F63B8C526}"/>
    <cellStyle name="Calculation 2 17" xfId="17879" xr:uid="{F4479F89-476D-4A28-88D1-AE5EB4FD9B71}"/>
    <cellStyle name="Calculation 2 2" xfId="721" xr:uid="{A0EFF47E-3359-4230-9F1A-9EDB3783CBAE}"/>
    <cellStyle name="Calculation 2 2 10" xfId="17975" xr:uid="{37561317-41DE-4ED8-8986-6667BA6A7A7A}"/>
    <cellStyle name="Calculation 2 2 2" xfId="936" xr:uid="{972ABE61-D198-4ED2-A6CB-71CA893E4105}"/>
    <cellStyle name="Calculation 2 2 2 10" xfId="18189" xr:uid="{15CA56C8-BF5E-4A33-890C-00472F1CE322}"/>
    <cellStyle name="Calculation 2 2 2 2" xfId="1278" xr:uid="{8C86C288-F0EF-4F48-AE81-87BE29ADAAE1}"/>
    <cellStyle name="Calculation 2 2 2 2 2" xfId="4781" xr:uid="{4203275B-918D-43D0-A3EF-9540937F6E35}"/>
    <cellStyle name="Calculation 2 2 2 2 2 2" xfId="16213" xr:uid="{08C75CD4-670D-4824-8CA5-AAD5D5B57601}"/>
    <cellStyle name="Calculation 2 2 2 2 3" xfId="3822" xr:uid="{801568EA-B19F-41E8-B55D-81BBDE1E28A4}"/>
    <cellStyle name="Calculation 2 2 2 2 3 2" xfId="15254" xr:uid="{1F2ED479-5D4D-4975-A23F-F940186DB9A9}"/>
    <cellStyle name="Calculation 2 2 2 2 4" xfId="8860" xr:uid="{86007704-ADA5-423D-BB88-3B4EF42CFD15}"/>
    <cellStyle name="Calculation 2 2 2 2 5" xfId="9682" xr:uid="{76DF034F-7B80-4455-A1CB-F81D2D24BC27}"/>
    <cellStyle name="Calculation 2 2 2 2 6" xfId="10714" xr:uid="{261EB795-9360-419D-9ABE-E40CED0B3488}"/>
    <cellStyle name="Calculation 2 2 2 2 7" xfId="12919" xr:uid="{F04AE72C-21F9-43D7-9AD2-C610421941E5}"/>
    <cellStyle name="Calculation 2 2 2 2 8" xfId="14464" xr:uid="{940722D5-EE85-47BA-B89C-64704D783471}"/>
    <cellStyle name="Calculation 2 2 2 2 9" xfId="18530" xr:uid="{52FAFA3D-2C0F-4A6B-A4D8-7FBF6EAECB3D}"/>
    <cellStyle name="Calculation 2 2 2 3" xfId="1675" xr:uid="{345A5859-8E24-40F4-8A08-E78688BB796E}"/>
    <cellStyle name="Calculation 2 2 2 3 2" xfId="4567" xr:uid="{BBD8452F-B711-40B4-A201-44445E5871BF}"/>
    <cellStyle name="Calculation 2 2 2 3 2 2" xfId="15999" xr:uid="{99C31E18-5E32-4534-B8B8-C5A3EBBAD192}"/>
    <cellStyle name="Calculation 2 2 2 3 3" xfId="4433" xr:uid="{0B98332A-2472-4394-BDA1-1B5033FB7365}"/>
    <cellStyle name="Calculation 2 2 2 3 3 2" xfId="15865" xr:uid="{E6F4F397-D53A-4FE6-8E70-97D71C3A7577}"/>
    <cellStyle name="Calculation 2 2 2 3 4" xfId="9155" xr:uid="{32A22EA0-6D42-4C00-8BA5-7408B6748BD9}"/>
    <cellStyle name="Calculation 2 2 2 3 5" xfId="9172" xr:uid="{40FFF15E-9FC4-403B-A4FF-F21EA81A20AA}"/>
    <cellStyle name="Calculation 2 2 2 3 6" xfId="10815" xr:uid="{A4D245FE-9363-4AC6-B5A5-47B5EFFBE50B}"/>
    <cellStyle name="Calculation 2 2 2 3 7" xfId="12923" xr:uid="{7F8FC537-B21D-4135-90CA-2B28040EE5F8}"/>
    <cellStyle name="Calculation 2 2 2 3 8" xfId="14293" xr:uid="{432B06F8-EA80-421D-9F95-D788E7353922}"/>
    <cellStyle name="Calculation 2 2 2 3 9" xfId="18820" xr:uid="{01E5EDE4-32A1-4EFA-9240-C19D8F30525E}"/>
    <cellStyle name="Calculation 2 2 2 4" xfId="4096" xr:uid="{09CF9C02-7E60-448F-879D-5AB393D636A9}"/>
    <cellStyle name="Calculation 2 2 2 4 2" xfId="15528" xr:uid="{55AB8072-12CE-4AA2-926C-1E4ADA7C8A01}"/>
    <cellStyle name="Calculation 2 2 2 5" xfId="4565" xr:uid="{663838EA-FBC1-4B37-9D29-9369850C0276}"/>
    <cellStyle name="Calculation 2 2 2 5 2" xfId="15997" xr:uid="{CA90F440-2F46-42EB-9341-5B0531C3E90B}"/>
    <cellStyle name="Calculation 2 2 2 6" xfId="9916" xr:uid="{BAE482EA-F907-4E4B-A8F2-2503942E5DC2}"/>
    <cellStyle name="Calculation 2 2 2 7" xfId="10622" xr:uid="{CB4BCAF9-5778-4331-A6DE-480D4BD6AEB6}"/>
    <cellStyle name="Calculation 2 2 2 8" xfId="12020" xr:uid="{B6C5797B-C592-464B-8857-48767001E601}"/>
    <cellStyle name="Calculation 2 2 2 9" xfId="14080" xr:uid="{E2EE4EC3-53B7-41E5-9ABA-42D6E739A854}"/>
    <cellStyle name="Calculation 2 2 3" xfId="1088" xr:uid="{41CAECE3-5ED1-4A41-9355-C20318E13C96}"/>
    <cellStyle name="Calculation 2 2 3 2" xfId="3927" xr:uid="{49FD89EA-82FD-4FDC-B91C-C0D23E31B8B5}"/>
    <cellStyle name="Calculation 2 2 3 2 2" xfId="15359" xr:uid="{C14C4953-E999-43A8-A33B-8ADD6C626661}"/>
    <cellStyle name="Calculation 2 2 3 3" xfId="4630" xr:uid="{F27D0055-33A2-4583-A19A-91777CB21737}"/>
    <cellStyle name="Calculation 2 2 3 3 2" xfId="16062" xr:uid="{DDCDB760-3152-469F-8E46-8A12C153D527}"/>
    <cellStyle name="Calculation 2 2 3 4" xfId="8670" xr:uid="{6C48B2BD-A3E5-4011-A42F-8DA8663A884D}"/>
    <cellStyle name="Calculation 2 2 3 5" xfId="9821" xr:uid="{B866C017-A27E-4435-9AF7-915C7A369656}"/>
    <cellStyle name="Calculation 2 2 3 6" xfId="10649" xr:uid="{431290C5-63F5-49AC-8DDA-A4961E035618}"/>
    <cellStyle name="Calculation 2 2 3 7" xfId="11181" xr:uid="{B644E986-9644-4242-8C81-F9E88E368F85}"/>
    <cellStyle name="Calculation 2 2 3 8" xfId="14044" xr:uid="{96B2BC24-A38B-49EA-88FB-D254C0D64A9B}"/>
    <cellStyle name="Calculation 2 2 3 9" xfId="18340" xr:uid="{E46D23A3-6B03-41F4-AE38-116121AD0FA6}"/>
    <cellStyle name="Calculation 2 2 4" xfId="4260" xr:uid="{58D51699-0F2A-4D03-B4D8-FDF0B6BC740C}"/>
    <cellStyle name="Calculation 2 2 4 2" xfId="15692" xr:uid="{AA22A2FB-7B10-4F43-A6F2-8F172D7317C8}"/>
    <cellStyle name="Calculation 2 2 5" xfId="4606" xr:uid="{C31EF7F4-2B1A-4628-8959-6FFE8FEF7132}"/>
    <cellStyle name="Calculation 2 2 5 2" xfId="16038" xr:uid="{E1530E06-3D2C-4FA1-900A-00503ADA94AE}"/>
    <cellStyle name="Calculation 2 2 6" xfId="8371" xr:uid="{F127282C-D0FB-4C45-A0AD-F8A4663DBC64}"/>
    <cellStyle name="Calculation 2 2 7" xfId="10580" xr:uid="{DD815AF4-D75F-4249-8A1D-D6F5178ABE81}"/>
    <cellStyle name="Calculation 2 2 8" xfId="12717" xr:uid="{0DD687BB-4FA1-4310-B7ED-F823C797B9FE}"/>
    <cellStyle name="Calculation 2 2 9" xfId="13807" xr:uid="{FDCA0390-7AB8-41BB-B95F-428236902B70}"/>
    <cellStyle name="Calculation 2 3" xfId="805" xr:uid="{D3C88D71-0980-4CB2-A485-67D521EA747E}"/>
    <cellStyle name="Calculation 2 3 10" xfId="18059" xr:uid="{75ACA1BF-CA0F-4020-81EF-5476370B7E03}"/>
    <cellStyle name="Calculation 2 3 2" xfId="1020" xr:uid="{2CCAD106-0A59-4379-8FF8-91B23B5518A8}"/>
    <cellStyle name="Calculation 2 3 2 10" xfId="18273" xr:uid="{6D0FF30D-7629-431A-A6B4-A6A4E6C703B9}"/>
    <cellStyle name="Calculation 2 3 2 2" xfId="1275" xr:uid="{021BA2AD-A2A0-41DE-BA8A-FF3FE2B44D6E}"/>
    <cellStyle name="Calculation 2 3 2 2 2" xfId="4782" xr:uid="{FF97BB41-FA7B-47B7-9C19-84066272032D}"/>
    <cellStyle name="Calculation 2 3 2 2 2 2" xfId="16214" xr:uid="{E55ACD06-17D4-4E1B-8DF4-BA27D8E58D65}"/>
    <cellStyle name="Calculation 2 3 2 2 3" xfId="4660" xr:uid="{72DB660C-EB2F-448D-BD51-D7AAF924095C}"/>
    <cellStyle name="Calculation 2 3 2 2 3 2" xfId="16092" xr:uid="{8D342D58-4936-469D-B9EB-68F5CE22F7E9}"/>
    <cellStyle name="Calculation 2 3 2 2 4" xfId="8857" xr:uid="{237D2EB6-4DC9-4FF2-9BA8-493847602B80}"/>
    <cellStyle name="Calculation 2 3 2 2 5" xfId="9248" xr:uid="{838085E7-9797-446C-A352-FD5539AF2C32}"/>
    <cellStyle name="Calculation 2 3 2 2 6" xfId="10712" xr:uid="{6042A1BB-28DB-4E0A-800D-BDB2E03DCDDC}"/>
    <cellStyle name="Calculation 2 3 2 2 7" xfId="12355" xr:uid="{CC98E8DD-0F7C-4189-AE45-5E541B710BFE}"/>
    <cellStyle name="Calculation 2 3 2 2 8" xfId="14467" xr:uid="{C56888F7-3EA5-4005-8A5E-E822BA6CA93F}"/>
    <cellStyle name="Calculation 2 3 2 2 9" xfId="18527" xr:uid="{ABF065A5-CB56-4260-99FB-3ED13E41E8C8}"/>
    <cellStyle name="Calculation 2 3 2 3" xfId="1676" xr:uid="{53C6EF1C-74C6-4AC3-BD3B-8105C5491B6C}"/>
    <cellStyle name="Calculation 2 3 2 3 2" xfId="4216" xr:uid="{6DA37E40-BAB7-4D90-BCEB-A1EB49EC26A8}"/>
    <cellStyle name="Calculation 2 3 2 3 2 2" xfId="15648" xr:uid="{9D8B9EA5-5917-413D-9E3B-1F85ECCCDD59}"/>
    <cellStyle name="Calculation 2 3 2 3 3" xfId="4524" xr:uid="{82576787-88F9-4A78-B0A3-0BF188177448}"/>
    <cellStyle name="Calculation 2 3 2 3 3 2" xfId="15956" xr:uid="{8646CDE6-0BA9-4772-A5CA-AA8B3FB359AE}"/>
    <cellStyle name="Calculation 2 3 2 3 4" xfId="9156" xr:uid="{B18B303F-E38F-4312-A5CA-493F23F1F8F0}"/>
    <cellStyle name="Calculation 2 3 2 3 5" xfId="9171" xr:uid="{26C1CDF9-3788-4474-9E63-F47ACCF13153}"/>
    <cellStyle name="Calculation 2 3 2 3 6" xfId="10816" xr:uid="{38BADF53-F6D1-4861-8A84-C009E53BBBDB}"/>
    <cellStyle name="Calculation 2 3 2 3 7" xfId="13283" xr:uid="{8A44D878-97B1-423F-A62C-A8AE944200DC}"/>
    <cellStyle name="Calculation 2 3 2 3 8" xfId="14292" xr:uid="{3E6DD181-5295-4E86-BFDE-0E5967BE1DD7}"/>
    <cellStyle name="Calculation 2 3 2 3 9" xfId="18821" xr:uid="{803EC32C-363C-4816-9C4F-E025DE4C4123}"/>
    <cellStyle name="Calculation 2 3 2 4" xfId="3928" xr:uid="{CEFAD81F-611C-4D20-9EEE-2BA464B068E8}"/>
    <cellStyle name="Calculation 2 3 2 4 2" xfId="15360" xr:uid="{EC3292AE-5954-4393-A5D7-603A6EF4328A}"/>
    <cellStyle name="Calculation 2 3 2 5" xfId="3864" xr:uid="{9427E02A-9AD2-4534-B7C4-55B4323ECB14}"/>
    <cellStyle name="Calculation 2 3 2 5 2" xfId="15296" xr:uid="{03175ED7-1545-4CD1-8AF7-6F263DC2FC20}"/>
    <cellStyle name="Calculation 2 3 2 6" xfId="9873" xr:uid="{E92BAD4E-4B5E-45AA-9E81-F234900DDC38}"/>
    <cellStyle name="Calculation 2 3 2 7" xfId="10635" xr:uid="{A4873C4A-6AD2-41AA-BC91-33A29C704067}"/>
    <cellStyle name="Calculation 2 3 2 8" xfId="11393" xr:uid="{4F16F19D-D607-4C87-996B-42FC4240BC03}"/>
    <cellStyle name="Calculation 2 3 2 9" xfId="14643" xr:uid="{A47E3475-04CB-44F6-AC5D-3F5528181883}"/>
    <cellStyle name="Calculation 2 3 3" xfId="1335" xr:uid="{3D15CBF2-69F3-4EA4-B320-2231E7B31D05}"/>
    <cellStyle name="Calculation 2 3 3 2" xfId="5452" xr:uid="{0D474EF4-5DE8-41A8-9554-FD06B3FE910D}"/>
    <cellStyle name="Calculation 2 3 3 2 2" xfId="16884" xr:uid="{613CD298-4AD3-475C-BD0D-13E6C7B005A4}"/>
    <cellStyle name="Calculation 2 3 3 3" xfId="4711" xr:uid="{072B7A26-1EF8-4D0C-8726-816BD39DAB1D}"/>
    <cellStyle name="Calculation 2 3 3 3 2" xfId="16143" xr:uid="{F830DE7A-AD79-4800-AB17-18C9AF2BB703}"/>
    <cellStyle name="Calculation 2 3 3 4" xfId="8917" xr:uid="{3F4F32A6-4C1E-4FF3-A554-E5F8D3155EE5}"/>
    <cellStyle name="Calculation 2 3 3 5" xfId="8106" xr:uid="{33A33DF3-5F08-4EE2-AA17-C3DA2E66E2BC}"/>
    <cellStyle name="Calculation 2 3 3 6" xfId="10729" xr:uid="{E18963F0-608F-48FA-B06F-105D1EC3531D}"/>
    <cellStyle name="Calculation 2 3 3 7" xfId="12904" xr:uid="{35DAB96E-AFAF-4614-8846-CDC2F2913C8F}"/>
    <cellStyle name="Calculation 2 3 3 8" xfId="14429" xr:uid="{5FEDE9D3-5554-4C1A-807D-F51FABE1E659}"/>
    <cellStyle name="Calculation 2 3 3 9" xfId="18587" xr:uid="{305A97CC-B677-4351-8E35-F8E42B344408}"/>
    <cellStyle name="Calculation 2 3 4" xfId="4035" xr:uid="{D7AB159B-72FE-413F-B261-B24252BB036B}"/>
    <cellStyle name="Calculation 2 3 4 2" xfId="15467" xr:uid="{B26ADA1A-68E9-4ACF-8CFE-6C34DBBFA9B8}"/>
    <cellStyle name="Calculation 2 3 5" xfId="4951" xr:uid="{FB920306-E5E0-4A83-867B-BCDEB9F854D3}"/>
    <cellStyle name="Calculation 2 3 5 2" xfId="16383" xr:uid="{361883F3-B26A-4B96-870E-9737C4B93EDA}"/>
    <cellStyle name="Calculation 2 3 6" xfId="8312" xr:uid="{597C560E-090F-4ADA-A072-D7F12CAF2F99}"/>
    <cellStyle name="Calculation 2 3 7" xfId="10595" xr:uid="{71CF4097-90F2-42EB-AD22-EF1E76F4999B}"/>
    <cellStyle name="Calculation 2 3 8" xfId="11554" xr:uid="{E0ABDDCE-EA46-499E-8488-2A072C7DF692}"/>
    <cellStyle name="Calculation 2 3 9" xfId="14098" xr:uid="{44F9EABF-FF42-445F-B3D9-E9D5608DAD28}"/>
    <cellStyle name="Calculation 2 4" xfId="711" xr:uid="{C2AAF78A-55BE-4661-BC01-3B602C5ACB61}"/>
    <cellStyle name="Calculation 2 4 10" xfId="17965" xr:uid="{F90BD9BF-6E44-42FB-A921-394D9F89E171}"/>
    <cellStyle name="Calculation 2 4 2" xfId="926" xr:uid="{DDE82287-5A25-44C5-B952-C8FEBE4BA1AB}"/>
    <cellStyle name="Calculation 2 4 2 2" xfId="1205" xr:uid="{B29DAE5D-E9AC-49C6-983B-8E420268B9A4}"/>
    <cellStyle name="Calculation 2 4 2 2 2" xfId="3829" xr:uid="{B0667023-6C9B-49AA-A342-D28E94F5B464}"/>
    <cellStyle name="Calculation 2 4 2 2 2 2" xfId="15261" xr:uid="{AD9D41C0-829D-4AAF-898E-66810B242EE8}"/>
    <cellStyle name="Calculation 2 4 2 2 3" xfId="5243" xr:uid="{5A11E85C-5285-41F2-9281-71BD11A3CB3E}"/>
    <cellStyle name="Calculation 2 4 2 2 3 2" xfId="16675" xr:uid="{C1FD0E96-4875-4941-A5EB-9EDB85957488}"/>
    <cellStyle name="Calculation 2 4 2 2 4" xfId="8787" xr:uid="{E485592C-42DC-4DD4-9FC1-1D68AEDFDF40}"/>
    <cellStyle name="Calculation 2 4 2 2 5" xfId="9732" xr:uid="{C116F710-06D8-48E6-BDD1-D74EDC27973E}"/>
    <cellStyle name="Calculation 2 4 2 2 6" xfId="10697" xr:uid="{ADC79BAE-8B68-4249-ACC6-41158DDB8F77}"/>
    <cellStyle name="Calculation 2 4 2 2 7" xfId="12849" xr:uid="{D59CC6AB-1AFF-4959-ACDE-4318B063E22E}"/>
    <cellStyle name="Calculation 2 4 2 2 8" xfId="14523" xr:uid="{620DC873-9F79-4588-B5F9-539D9D3BC3FC}"/>
    <cellStyle name="Calculation 2 4 2 2 9" xfId="18457" xr:uid="{4C70483D-9119-4404-9193-ED5CC37C4F86}"/>
    <cellStyle name="Calculation 2 4 2 3" xfId="4101" xr:uid="{A6ACF7A4-7F9E-4E09-B3AC-D9BE70946498}"/>
    <cellStyle name="Calculation 2 4 2 3 2" xfId="15533" xr:uid="{E911798B-B0A3-4E1C-B537-F73A5D8D48DE}"/>
    <cellStyle name="Calculation 2 4 2 4" xfId="4495" xr:uid="{3538524D-71D3-4AC9-94D4-B20AC955D24A}"/>
    <cellStyle name="Calculation 2 4 2 4 2" xfId="15927" xr:uid="{2F9DB32D-CCFB-4CC8-9A0C-BA6CFE04EA27}"/>
    <cellStyle name="Calculation 2 4 2 5" xfId="9923" xr:uid="{9A7FED27-91DD-487F-B1BA-24B7DBF36984}"/>
    <cellStyle name="Calculation 2 4 2 6" xfId="10619" xr:uid="{B39F3F5E-A410-48FF-A802-C223FEA437D8}"/>
    <cellStyle name="Calculation 2 4 2 7" xfId="12524" xr:uid="{D68ED349-BD7F-4796-B690-653A94CB4251}"/>
    <cellStyle name="Calculation 2 4 2 8" xfId="14085" xr:uid="{6932B52F-CF40-4B39-9F95-9FB9633951E1}"/>
    <cellStyle name="Calculation 2 4 2 9" xfId="18179" xr:uid="{A38C915A-4248-4171-87D5-8B687E764BEF}"/>
    <cellStyle name="Calculation 2 4 3" xfId="1314" xr:uid="{E7BD5035-1B84-447C-B68D-8581B890200A}"/>
    <cellStyle name="Calculation 2 4 3 2" xfId="5469" xr:uid="{68D981F5-6156-4053-984D-9D2B5E22E725}"/>
    <cellStyle name="Calculation 2 4 3 2 2" xfId="16901" xr:uid="{62B532B8-32B7-4DCF-96C6-052537BA7097}"/>
    <cellStyle name="Calculation 2 4 3 3" xfId="4675" xr:uid="{49604B00-05AB-40E6-A6B9-59FA6C580BBD}"/>
    <cellStyle name="Calculation 2 4 3 3 2" xfId="16107" xr:uid="{7D6CAD49-A7B8-41EB-A456-5B306D12D137}"/>
    <cellStyle name="Calculation 2 4 3 4" xfId="8896" xr:uid="{98CBBE22-2B76-4907-A802-882E87D16713}"/>
    <cellStyle name="Calculation 2 4 3 5" xfId="9655" xr:uid="{B959D2C8-B1A5-41F5-84F9-EF6DC389753D}"/>
    <cellStyle name="Calculation 2 4 3 6" xfId="10722" xr:uid="{4CEA209F-B0E4-4957-9BFE-E558864DDDD1}"/>
    <cellStyle name="Calculation 2 4 3 7" xfId="12353" xr:uid="{7B7329E5-2B50-40B0-86E0-E6897C9D4DDD}"/>
    <cellStyle name="Calculation 2 4 3 8" xfId="14444" xr:uid="{4AA37BAC-1CE5-41ED-9D05-542DD0B25C3B}"/>
    <cellStyle name="Calculation 2 4 3 9" xfId="18566" xr:uid="{03002096-0B15-424A-9A97-97C5F5E911B2}"/>
    <cellStyle name="Calculation 2 4 4" xfId="4416" xr:uid="{FB1C623F-117F-41FA-A370-6BCDAD399BD8}"/>
    <cellStyle name="Calculation 2 4 4 2" xfId="15848" xr:uid="{B294A4B2-A858-45C1-8554-933C7A848D30}"/>
    <cellStyle name="Calculation 2 4 5" xfId="4124" xr:uid="{43A86615-D6C6-4E2D-99DD-17FC664A7E46}"/>
    <cellStyle name="Calculation 2 4 5 2" xfId="15556" xr:uid="{CEEA678A-93CB-446C-97B0-F955B6CBC668}"/>
    <cellStyle name="Calculation 2 4 6" xfId="8367" xr:uid="{7FD4484B-1748-42D3-94D4-2D48900E0500}"/>
    <cellStyle name="Calculation 2 4 7" xfId="10577" xr:uid="{1589B3F6-C244-471D-A1C9-7F9789BD3C74}"/>
    <cellStyle name="Calculation 2 4 8" xfId="11907" xr:uid="{38F862F1-F6B8-47A1-9D02-FB20B1673298}"/>
    <cellStyle name="Calculation 2 4 9" xfId="13802" xr:uid="{F33DE65F-B945-48E4-90BB-16F4C760309D}"/>
    <cellStyle name="Calculation 2 5" xfId="855" xr:uid="{177B3F33-1DE7-492E-A7DE-88870A9EB564}"/>
    <cellStyle name="Calculation 2 5 2" xfId="1452" xr:uid="{08658ACA-5112-45F7-8716-F1937E5284B0}"/>
    <cellStyle name="Calculation 2 5 2 2" xfId="5366" xr:uid="{104CF9FC-C4BD-42F3-B7AE-796815BC2B15}"/>
    <cellStyle name="Calculation 2 5 2 2 2" xfId="16798" xr:uid="{F5D4D6FF-A7D4-4493-A551-E35DA42929B7}"/>
    <cellStyle name="Calculation 2 5 2 3" xfId="4319" xr:uid="{F1B7F76B-408A-4AF5-BE43-912C6D630F4F}"/>
    <cellStyle name="Calculation 2 5 2 3 2" xfId="15751" xr:uid="{89D76E70-14CB-450C-8992-6966AEBCFED6}"/>
    <cellStyle name="Calculation 2 5 2 4" xfId="9034" xr:uid="{5BA6A35D-C5A2-4BFE-9A55-165791DEEDFE}"/>
    <cellStyle name="Calculation 2 5 2 5" xfId="8307" xr:uid="{313162C7-9D94-4688-B3D4-07D44BA2CBCB}"/>
    <cellStyle name="Calculation 2 5 2 6" xfId="10767" xr:uid="{1FCFB2DB-EA1F-4441-9815-BA29B0C047C9}"/>
    <cellStyle name="Calculation 2 5 2 7" xfId="11978" xr:uid="{91CDA0E9-55E8-4E2A-A28A-3ABAE6B12A12}"/>
    <cellStyle name="Calculation 2 5 2 8" xfId="14343" xr:uid="{72C68491-8B90-4E99-B9EF-8685A1F614F7}"/>
    <cellStyle name="Calculation 2 5 2 9" xfId="18704" xr:uid="{88DA2776-5C81-4ECA-AD35-289123E74DF0}"/>
    <cellStyle name="Calculation 2 5 3" xfId="5680" xr:uid="{F9F912DC-F48F-4CBF-B0DA-CEAC01B4B090}"/>
    <cellStyle name="Calculation 2 5 3 2" xfId="17112" xr:uid="{AF6BC717-E61C-4242-BD9D-453A19748389}"/>
    <cellStyle name="Calculation 2 5 4" xfId="4958" xr:uid="{F663DA68-6D78-4F75-81D7-F1D0B63EC1B9}"/>
    <cellStyle name="Calculation 2 5 4 2" xfId="16390" xr:uid="{13323C2A-C08A-40E7-AE6A-1AD294626B92}"/>
    <cellStyle name="Calculation 2 5 5" xfId="8311" xr:uid="{29171FB6-08D7-41DD-9A15-D0AE40C60892}"/>
    <cellStyle name="Calculation 2 5 6" xfId="10606" xr:uid="{9F9DC9FE-0F01-4A8C-8399-4922F439E069}"/>
    <cellStyle name="Calculation 2 5 7" xfId="12477" xr:uid="{FB76900A-3237-465F-8BB8-06B31AAAA20D}"/>
    <cellStyle name="Calculation 2 5 8" xfId="14694" xr:uid="{4BE65D9C-E467-4664-B810-52D8632BE40F}"/>
    <cellStyle name="Calculation 2 5 9" xfId="18108" xr:uid="{BC4A96FC-0A67-4CFF-B965-37E3A8941338}"/>
    <cellStyle name="Calculation 2 6" xfId="1433" xr:uid="{88A07DC6-5DA1-438B-8FA2-B8D2B01DD7F6}"/>
    <cellStyle name="Calculation 2 6 2" xfId="5380" xr:uid="{523FF964-8925-4F03-B852-D650607603B3}"/>
    <cellStyle name="Calculation 2 6 2 2" xfId="16812" xr:uid="{05A382D4-D058-46BA-A5FC-FFD2B5232593}"/>
    <cellStyle name="Calculation 2 6 3" xfId="4448" xr:uid="{AB79A26E-FC58-4BBA-BF4C-C3CCFAB18C9E}"/>
    <cellStyle name="Calculation 2 6 3 2" xfId="15880" xr:uid="{E4BDDB32-8BF6-48A3-AE06-6486E49216D7}"/>
    <cellStyle name="Calculation 2 6 4" xfId="9015" xr:uid="{50077D50-D834-41EA-ACA4-A595F5B9F662}"/>
    <cellStyle name="Calculation 2 6 5" xfId="9594" xr:uid="{C4F3822E-6B8C-4933-8159-06354E7D5F0A}"/>
    <cellStyle name="Calculation 2 6 6" xfId="10758" xr:uid="{B7FE49A4-D2F5-492C-8D00-6C67127C7178}"/>
    <cellStyle name="Calculation 2 6 7" xfId="11537" xr:uid="{9F7A6880-1DEB-4030-9F68-A57E065631AE}"/>
    <cellStyle name="Calculation 2 6 8" xfId="14360" xr:uid="{66A30030-96B7-47BC-A49E-66DD04B9E456}"/>
    <cellStyle name="Calculation 2 6 9" xfId="18685" xr:uid="{490441E4-D952-4C05-9BE5-3B9614F2C18E}"/>
    <cellStyle name="Calculation 2 7" xfId="303" xr:uid="{48537239-89FA-4AFB-BC6D-00B26CB12FDF}"/>
    <cellStyle name="Calculation 2 7 2" xfId="6365" xr:uid="{4668F5A9-A6AC-48BD-B038-9F8E3999AB02}"/>
    <cellStyle name="Calculation 2 7 3" xfId="13572" xr:uid="{0B65C833-B3EC-48B3-B3B5-1A607097BC2C}"/>
    <cellStyle name="Calculation 2 8" xfId="4489" xr:uid="{22A37703-7B96-4C1C-848B-22BEC07B3F54}"/>
    <cellStyle name="Calculation 2 8 2" xfId="15921" xr:uid="{A2DB82C7-81C2-4BC0-842F-A0E1BE7DEA89}"/>
    <cellStyle name="Calculation 2 9" xfId="5987" xr:uid="{E7CB1955-7D7D-46F6-8D59-FBAA9A5BC4DD}"/>
    <cellStyle name="Calculation 2 9 2" xfId="17419" xr:uid="{3B3A8939-E936-4928-82D3-F1EB734A0795}"/>
    <cellStyle name="Calculation 3" xfId="399" xr:uid="{F27E1AAF-64FE-4493-A22B-F151C23377C1}"/>
    <cellStyle name="Calculation 3 10" xfId="10567" xr:uid="{F0D5890C-A767-4EE1-9FAD-44E062E37386}"/>
    <cellStyle name="Calculation 3 11" xfId="13202" xr:uid="{F7289F91-5D53-4C5F-9EA2-CC1DAB798BE8}"/>
    <cellStyle name="Calculation 3 12" xfId="14765" xr:uid="{74907785-8831-4205-92D0-5BE6C702092A}"/>
    <cellStyle name="Calculation 3 13" xfId="17890" xr:uid="{AD01BF01-D3DF-49D3-A711-24E0D4BD92C7}"/>
    <cellStyle name="Calculation 3 2" xfId="760" xr:uid="{18635456-75F2-4D3A-87F6-8BE354ECD446}"/>
    <cellStyle name="Calculation 3 2 10" xfId="18014" xr:uid="{845A120E-081E-41B3-A31B-2FC6A8AE2FF6}"/>
    <cellStyle name="Calculation 3 2 2" xfId="975" xr:uid="{76E8B515-245B-45CF-A1BB-EA64BE07D935}"/>
    <cellStyle name="Calculation 3 2 2 2" xfId="1107" xr:uid="{09F212AD-A16E-4E85-B2FE-0DC058FD9977}"/>
    <cellStyle name="Calculation 3 2 2 2 2" xfId="4832" xr:uid="{B5E0AEF6-73B7-48B5-A814-E41AD3AF6F25}"/>
    <cellStyle name="Calculation 3 2 2 2 2 2" xfId="16264" xr:uid="{2853B050-4794-4F21-B86A-5690BE282F2C}"/>
    <cellStyle name="Calculation 3 2 2 2 3" xfId="4925" xr:uid="{7C9B64FB-7939-44BF-918D-082BAA5E2081}"/>
    <cellStyle name="Calculation 3 2 2 2 3 2" xfId="16357" xr:uid="{2B512466-F9EB-4CBA-9FE5-1A451B07FD88}"/>
    <cellStyle name="Calculation 3 2 2 2 4" xfId="8689" xr:uid="{6B43BBF1-36CC-4DAD-9709-2108DBC1415A}"/>
    <cellStyle name="Calculation 3 2 2 2 5" xfId="9806" xr:uid="{0796F3EA-B456-4223-AD5D-CEA581529A79}"/>
    <cellStyle name="Calculation 3 2 2 2 6" xfId="10653" xr:uid="{07478F1C-8084-48D2-9BA1-64344AA2AADE}"/>
    <cellStyle name="Calculation 3 2 2 2 7" xfId="12944" xr:uid="{A7FFF415-FB0E-4A91-AD2F-9E3856506F27}"/>
    <cellStyle name="Calculation 3 2 2 2 8" xfId="14599" xr:uid="{D16BF6AB-830F-4310-95F1-FA06EFAD3BEA}"/>
    <cellStyle name="Calculation 3 2 2 2 9" xfId="18359" xr:uid="{C7599EA1-9822-424E-8406-2F678D3E930F}"/>
    <cellStyle name="Calculation 3 2 2 3" xfId="3953" xr:uid="{137ADB00-8AB5-4CF9-BB03-566BB97A7EA6}"/>
    <cellStyle name="Calculation 3 2 2 3 2" xfId="15385" xr:uid="{F969200D-7860-4CDD-8782-A4BCFF57B308}"/>
    <cellStyle name="Calculation 3 2 2 4" xfId="4176" xr:uid="{2DAA54EE-E583-4BBC-93F0-BF188AEA2CCE}"/>
    <cellStyle name="Calculation 3 2 2 4 2" xfId="15608" xr:uid="{6C3483FB-B816-47BC-8700-FC54C93FFC8A}"/>
    <cellStyle name="Calculation 3 2 2 5" xfId="9902" xr:uid="{E255B36E-88B5-4BC0-AC37-6EA9AD579FE1}"/>
    <cellStyle name="Calculation 3 2 2 6" xfId="10629" xr:uid="{63521D33-04BD-40FB-BE41-2E8FD0502064}"/>
    <cellStyle name="Calculation 3 2 2 7" xfId="12321" xr:uid="{288C04F1-87BF-4258-91E9-DB6D8A98729C}"/>
    <cellStyle name="Calculation 3 2 2 8" xfId="13619" xr:uid="{90564D50-5E38-43B0-8807-C8CAFE6C6AE2}"/>
    <cellStyle name="Calculation 3 2 2 9" xfId="18228" xr:uid="{0BC9B17D-B82E-4F3C-B3EF-65F9D10D7C1D}"/>
    <cellStyle name="Calculation 3 2 3" xfId="1436" xr:uid="{C697866A-9E8C-467C-A98C-B4E607CD783A}"/>
    <cellStyle name="Calculation 3 2 3 2" xfId="4751" xr:uid="{5ECF5B99-3830-4465-B8E3-147FF5E2C388}"/>
    <cellStyle name="Calculation 3 2 3 2 2" xfId="16183" xr:uid="{472C8BBA-16F5-480D-9DD5-74FB2E4A558A}"/>
    <cellStyle name="Calculation 3 2 3 3" xfId="4136" xr:uid="{F7F0970C-E941-4837-8CC7-AFADEE3B2B4E}"/>
    <cellStyle name="Calculation 3 2 3 3 2" xfId="15568" xr:uid="{F8EFE222-3602-449B-B8C7-28B8E5FBD2D7}"/>
    <cellStyle name="Calculation 3 2 3 4" xfId="9018" xr:uid="{18F701E2-892E-4C0C-8679-9352B4DC034C}"/>
    <cellStyle name="Calculation 3 2 3 5" xfId="9592" xr:uid="{5F64D413-3EC7-4F02-B053-812920BF759B}"/>
    <cellStyle name="Calculation 3 2 3 6" xfId="10760" xr:uid="{152DED26-B4BD-4B4C-8969-7FB9A047B872}"/>
    <cellStyle name="Calculation 3 2 3 7" xfId="11334" xr:uid="{60202CC0-FBEF-44E1-BDA8-ABD4373BBECE}"/>
    <cellStyle name="Calculation 3 2 3 8" xfId="14357" xr:uid="{92EE55E1-F452-4410-990D-1B4575F2B601}"/>
    <cellStyle name="Calculation 3 2 3 9" xfId="18688" xr:uid="{BEF660C7-5121-411F-B0D5-973EAC6FA242}"/>
    <cellStyle name="Calculation 3 2 4" xfId="3734" xr:uid="{EDC535EC-C0A8-4278-A54E-FE305E0EA9DD}"/>
    <cellStyle name="Calculation 3 2 4 2" xfId="15166" xr:uid="{E02EADC2-DD57-4D36-88C4-B76E8F9AFC49}"/>
    <cellStyle name="Calculation 3 2 5" xfId="5777" xr:uid="{62EAB1F2-B801-4B78-A0F1-C56BDF43EC0B}"/>
    <cellStyle name="Calculation 3 2 5 2" xfId="17209" xr:uid="{FD843A81-4A9B-46F6-82C1-191993D11981}"/>
    <cellStyle name="Calculation 3 2 6" xfId="8243" xr:uid="{858F9BE2-DC5C-443C-A76A-D5A82DEDF875}"/>
    <cellStyle name="Calculation 3 2 7" xfId="10588" xr:uid="{42062D07-3970-4C9B-B42B-902FB80D1BDE}"/>
    <cellStyle name="Calculation 3 2 8" xfId="11803" xr:uid="{952198C3-447E-42CB-A716-F8B83BF7518C}"/>
    <cellStyle name="Calculation 3 2 9" xfId="14727" xr:uid="{96B934A4-4160-4BC5-80D1-980E9538FE0F}"/>
    <cellStyle name="Calculation 3 3" xfId="746" xr:uid="{813B5DF4-A904-4F7E-B640-6C026F8F4949}"/>
    <cellStyle name="Calculation 3 3 10" xfId="18000" xr:uid="{9CAE5B6B-36DF-4A87-A224-051929BBCE20}"/>
    <cellStyle name="Calculation 3 3 2" xfId="961" xr:uid="{607F49F6-4015-449F-A9D7-086D6D5A09EC}"/>
    <cellStyle name="Calculation 3 3 2 2" xfId="1332" xr:uid="{E8362598-80BC-4E66-ADC3-341A86441A9E}"/>
    <cellStyle name="Calculation 3 3 2 2 2" xfId="5454" xr:uid="{763059DD-84F6-4508-9F37-2E95E1D2614B}"/>
    <cellStyle name="Calculation 3 3 2 2 2 2" xfId="16886" xr:uid="{D3B8C993-CA96-42C7-B270-1C8DF135E8C0}"/>
    <cellStyle name="Calculation 3 3 2 2 3" xfId="4710" xr:uid="{89912508-2EDD-4971-B570-A36328AE4F8E}"/>
    <cellStyle name="Calculation 3 3 2 2 3 2" xfId="16142" xr:uid="{93CCAC12-C40A-49A5-8D60-C4F909A8D399}"/>
    <cellStyle name="Calculation 3 3 2 2 4" xfId="8914" xr:uid="{DECD9864-2A82-4D83-A67F-97A714E60287}"/>
    <cellStyle name="Calculation 3 3 2 2 5" xfId="9638" xr:uid="{DEF341E7-2E50-49D5-A8FF-AE67AE462886}"/>
    <cellStyle name="Calculation 3 3 2 2 6" xfId="10728" xr:uid="{21186E17-1B98-4053-B4F7-C30F56335346}"/>
    <cellStyle name="Calculation 3 3 2 2 7" xfId="11239" xr:uid="{2C34E230-D84E-4FC6-8D74-798143E66B5C}"/>
    <cellStyle name="Calculation 3 3 2 2 8" xfId="14431" xr:uid="{E100547F-BEAD-4253-81DE-53F0B0A30358}"/>
    <cellStyle name="Calculation 3 3 2 2 9" xfId="18584" xr:uid="{64006EDB-5234-422B-84D1-380919B13F2F}"/>
    <cellStyle name="Calculation 3 3 2 3" xfId="4848" xr:uid="{68F7F4B0-91EE-4ED5-8629-6B21E46ED739}"/>
    <cellStyle name="Calculation 3 3 2 3 2" xfId="16280" xr:uid="{D3955BA0-E1C5-4F19-8D02-798B3C3F4724}"/>
    <cellStyle name="Calculation 3 3 2 4" xfId="4127" xr:uid="{0D24709B-E560-4309-9956-B8D773B61199}"/>
    <cellStyle name="Calculation 3 3 2 4 2" xfId="15559" xr:uid="{62BE52D7-D650-4551-8673-9D8AAF463FA8}"/>
    <cellStyle name="Calculation 3 3 2 5" xfId="9908" xr:uid="{3AF5381E-523F-4BCD-B162-093D843776D8}"/>
    <cellStyle name="Calculation 3 3 2 6" xfId="10628" xr:uid="{79ECB7F7-2E99-4AA8-83AE-232F0E5673B3}"/>
    <cellStyle name="Calculation 3 3 2 7" xfId="11103" xr:uid="{C655BB52-26EE-41D6-B52B-AC1C673FD0BE}"/>
    <cellStyle name="Calculation 3 3 2 8" xfId="13636" xr:uid="{3457A033-EC0D-4D57-BF8C-3D9A51D49885}"/>
    <cellStyle name="Calculation 3 3 2 9" xfId="18214" xr:uid="{BAF720E4-63BD-4E4A-A1D8-8DB534ADE7D3}"/>
    <cellStyle name="Calculation 3 3 3" xfId="1494" xr:uid="{BC1CE0BF-7624-4733-85DB-6668A82A7E21}"/>
    <cellStyle name="Calculation 3 3 3 2" xfId="5336" xr:uid="{062BAD83-1871-42AA-8772-221141AA7226}"/>
    <cellStyle name="Calculation 3 3 3 2 2" xfId="16768" xr:uid="{8F31FEB5-22D1-40E8-A35A-0FAEB1BADECA}"/>
    <cellStyle name="Calculation 3 3 3 3" xfId="4279" xr:uid="{3DA313FF-00A0-419D-BA74-8C4CAD0079FE}"/>
    <cellStyle name="Calculation 3 3 3 3 2" xfId="15711" xr:uid="{140FD03E-9192-460B-90C5-2CF047038EFD}"/>
    <cellStyle name="Calculation 3 3 3 4" xfId="9076" xr:uid="{EDEBA424-696A-4862-A3A6-0B6648623626}"/>
    <cellStyle name="Calculation 3 3 3 5" xfId="9562" xr:uid="{2E7C2D2B-8F34-43D1-8D3B-9E7D69AACB5B}"/>
    <cellStyle name="Calculation 3 3 3 6" xfId="10782" xr:uid="{C4367E5D-61BD-4A65-9D15-01B33DF4268D}"/>
    <cellStyle name="Calculation 3 3 3 7" xfId="12061" xr:uid="{75C4C581-5528-465D-B150-857C37B7B317}"/>
    <cellStyle name="Calculation 3 3 3 8" xfId="13950" xr:uid="{56E5773F-979B-4748-A05A-E36F24A447CA}"/>
    <cellStyle name="Calculation 3 3 3 9" xfId="18746" xr:uid="{8A5343DA-A7BD-47C2-B88D-83CD09950B2C}"/>
    <cellStyle name="Calculation 3 3 4" xfId="3843" xr:uid="{57F243AD-487D-4496-B3B4-C2A314F05D2D}"/>
    <cellStyle name="Calculation 3 3 4 2" xfId="15275" xr:uid="{A5E3554F-5073-41C7-8C96-6E304B98F52F}"/>
    <cellStyle name="Calculation 3 3 5" xfId="4161" xr:uid="{242C30D3-D434-4610-ABAD-9C8A0F0E2B1B}"/>
    <cellStyle name="Calculation 3 3 5 2" xfId="15593" xr:uid="{97B42704-F2CE-4298-A852-13E03F8D4229}"/>
    <cellStyle name="Calculation 3 3 6" xfId="9359" xr:uid="{BD08F643-D6FC-48ED-BF04-4B65AFB6AC80}"/>
    <cellStyle name="Calculation 3 3 7" xfId="10587" xr:uid="{874C7D28-F737-4C55-AAA3-AB19AF2F40E2}"/>
    <cellStyle name="Calculation 3 3 8" xfId="11696" xr:uid="{B8524E24-4D3A-4D88-9C4F-13F1A7A3F517}"/>
    <cellStyle name="Calculation 3 3 9" xfId="14735" xr:uid="{D0E24965-357D-4100-B8D9-626CDA9C60CA}"/>
    <cellStyle name="Calculation 3 4" xfId="830" xr:uid="{7C2BFDF5-B432-41B9-BCB5-FDE2A7916B4E}"/>
    <cellStyle name="Calculation 3 4 10" xfId="18084" xr:uid="{CB9E7683-BF2A-46CF-BD2F-8468E86A924C}"/>
    <cellStyle name="Calculation 3 4 2" xfId="1045" xr:uid="{561BAFC7-DBB6-46D6-B530-DBB00A8448A2}"/>
    <cellStyle name="Calculation 3 4 2 2" xfId="1547" xr:uid="{29D81107-5E28-4295-8271-E213C0B02B89}"/>
    <cellStyle name="Calculation 3 4 2 2 2" xfId="5295" xr:uid="{6B6F3C66-7A97-4CFA-9674-A7D74D71F165}"/>
    <cellStyle name="Calculation 3 4 2 2 2 2" xfId="16727" xr:uid="{2EB42C86-4469-4750-8AA1-17A520043B32}"/>
    <cellStyle name="Calculation 3 4 2 2 3" xfId="4542" xr:uid="{030797A7-D4E7-4BA7-A5EE-340D7B7C2730}"/>
    <cellStyle name="Calculation 3 4 2 2 3 2" xfId="15974" xr:uid="{C0E90530-24D1-4E55-A45F-1198B62306BA}"/>
    <cellStyle name="Calculation 3 4 2 2 4" xfId="9129" xr:uid="{038FA9E2-B5A9-4FFC-8B8F-0C301122FBBC}"/>
    <cellStyle name="Calculation 3 4 2 2 5" xfId="9536" xr:uid="{E9BDA101-68B2-4126-9CB6-21A79C55B017}"/>
    <cellStyle name="Calculation 3 4 2 2 6" xfId="10809" xr:uid="{20C7FAFA-950E-4557-B092-40C3715D7CA5}"/>
    <cellStyle name="Calculation 3 4 2 2 7" xfId="11975" xr:uid="{A9D53FAB-15D2-4C8D-9170-9DB1E866F02C}"/>
    <cellStyle name="Calculation 3 4 2 2 8" xfId="14305" xr:uid="{34F0A7D9-7084-4A4B-9F5D-FC60E4E3F53B}"/>
    <cellStyle name="Calculation 3 4 2 2 9" xfId="18799" xr:uid="{62F60BEC-AC58-4EBB-BE3C-C89A2A5DAC57}"/>
    <cellStyle name="Calculation 3 4 2 3" xfId="5631" xr:uid="{5E7B04D7-6A57-4059-B5CD-0C15D37B2F08}"/>
    <cellStyle name="Calculation 3 4 2 3 2" xfId="17063" xr:uid="{485D5C4A-8802-42DD-A5BD-50D7D54897F9}"/>
    <cellStyle name="Calculation 3 4 2 4" xfId="5023" xr:uid="{843F91C9-DCCA-48F5-9DAD-73593F1C33A2}"/>
    <cellStyle name="Calculation 3 4 2 4 2" xfId="16455" xr:uid="{074008F5-A32D-48E4-9A4F-2BBCEE587271}"/>
    <cellStyle name="Calculation 3 4 2 5" xfId="9296" xr:uid="{35D6292E-3BFB-43B7-A972-73181E0D273C}"/>
    <cellStyle name="Calculation 3 4 2 6" xfId="10639" xr:uid="{A150E643-6898-41EF-A183-FA1D0150138D}"/>
    <cellStyle name="Calculation 3 4 2 7" xfId="12488" xr:uid="{16D94C4E-127C-46A0-BF6A-9AE9F9C0085D}"/>
    <cellStyle name="Calculation 3 4 2 8" xfId="14622" xr:uid="{85BCAFB4-741F-4B0F-8A2E-28776C190A67}"/>
    <cellStyle name="Calculation 3 4 2 9" xfId="18298" xr:uid="{AD0AC134-947A-4375-BD52-2C8B8E265EC9}"/>
    <cellStyle name="Calculation 3 4 3" xfId="1425" xr:uid="{D12765FA-57C9-4851-B492-880986007F52}"/>
    <cellStyle name="Calculation 3 4 3 2" xfId="5385" xr:uid="{724DAB67-C3FE-4F04-BBAC-729105FA2924}"/>
    <cellStyle name="Calculation 3 4 3 2 2" xfId="16817" xr:uid="{345F3E4E-696C-4678-A912-80111C805A00}"/>
    <cellStyle name="Calculation 3 4 3 3" xfId="4449" xr:uid="{F95A3E6F-E7A8-409C-A453-8B1485A3FC89}"/>
    <cellStyle name="Calculation 3 4 3 3 2" xfId="15881" xr:uid="{CFD53D24-2039-453D-94F8-0FF855A4BE87}"/>
    <cellStyle name="Calculation 3 4 3 4" xfId="9007" xr:uid="{2515AA86-CAFC-4DB3-8CAB-8F1983C896D3}"/>
    <cellStyle name="Calculation 3 4 3 5" xfId="9599" xr:uid="{608863EF-F731-488C-94D3-D243EC72B203}"/>
    <cellStyle name="Calculation 3 4 3 6" xfId="10756" xr:uid="{6CFB834A-EA0A-4D85-8FB8-10867EB92659}"/>
    <cellStyle name="Calculation 3 4 3 7" xfId="11191" xr:uid="{A7FBE846-5554-4840-9494-3CEF10C3E148}"/>
    <cellStyle name="Calculation 3 4 3 8" xfId="14366" xr:uid="{8FB9B0C8-6428-4F40-90E9-89A4EB78F416}"/>
    <cellStyle name="Calculation 3 4 3 9" xfId="18677" xr:uid="{8ED71486-8687-4CB7-B2D8-7969E1D6E0A7}"/>
    <cellStyle name="Calculation 3 4 4" xfId="4144" xr:uid="{E3B858E5-E475-4D00-BF2E-CF2999A9538E}"/>
    <cellStyle name="Calculation 3 4 4 2" xfId="15576" xr:uid="{C63ACDD8-B1C3-4782-891F-350EF65DD564}"/>
    <cellStyle name="Calculation 3 4 5" xfId="4896" xr:uid="{0B985737-1DBE-4F80-8778-4A0A06AFD0DE}"/>
    <cellStyle name="Calculation 3 4 5 2" xfId="16328" xr:uid="{A39B2186-EAEC-4A42-8588-02AC940A3727}"/>
    <cellStyle name="Calculation 3 4 6" xfId="9971" xr:uid="{1AA05B59-AA2C-419F-BAC3-AB7C3C3D4181}"/>
    <cellStyle name="Calculation 3 4 7" xfId="10599" xr:uid="{50AB02D2-2EED-4E47-B1DE-8A37E656C975}"/>
    <cellStyle name="Calculation 3 4 8" xfId="12324" xr:uid="{BDB23021-A2F0-4FAF-801E-3EA51B0C25FE}"/>
    <cellStyle name="Calculation 3 4 9" xfId="13730" xr:uid="{833702AE-49F1-4ADD-A9AE-12053B002CF4}"/>
    <cellStyle name="Calculation 3 5" xfId="863" xr:uid="{44432E96-C8B3-468D-8867-7BBAC7856DEB}"/>
    <cellStyle name="Calculation 3 5 2" xfId="1370" xr:uid="{43F7FF1C-1C44-4856-9D6D-2BD58FDCCDDC}"/>
    <cellStyle name="Calculation 3 5 2 2" xfId="5424" xr:uid="{D1CB95E9-134F-4AA6-9F84-865596C12E35}"/>
    <cellStyle name="Calculation 3 5 2 2 2" xfId="16856" xr:uid="{C608C1A8-D104-4C06-A6B2-977972A0F12F}"/>
    <cellStyle name="Calculation 3 5 2 3" xfId="4684" xr:uid="{49F5BA22-A91F-4478-8937-CA25CCBD466B}"/>
    <cellStyle name="Calculation 3 5 2 3 2" xfId="16116" xr:uid="{BA0A7F74-4835-4E02-BD38-2E3B8AEC4DA9}"/>
    <cellStyle name="Calculation 3 5 2 4" xfId="8952" xr:uid="{9638C3B1-BF39-4065-BA1A-280A3E8324C3}"/>
    <cellStyle name="Calculation 3 5 2 5" xfId="9219" xr:uid="{3191F028-6D33-4DA2-A0D9-AE3B99AC2A6A}"/>
    <cellStyle name="Calculation 3 5 2 6" xfId="10739" xr:uid="{A0E5433E-0DD8-4102-8C73-2B2911DB3B28}"/>
    <cellStyle name="Calculation 3 5 2 7" xfId="12237" xr:uid="{9B1C6847-C309-43A4-BD10-9914A522B02C}"/>
    <cellStyle name="Calculation 3 5 2 8" xfId="13988" xr:uid="{81306EEE-0489-4EC5-B680-C04457FFDAA0}"/>
    <cellStyle name="Calculation 3 5 2 9" xfId="18622" xr:uid="{108A5682-ABED-454C-A7ED-5DDF1BDF113D}"/>
    <cellStyle name="Calculation 3 5 3" xfId="5676" xr:uid="{855E0D01-7FD7-452E-8070-63A0AC20C5B1}"/>
    <cellStyle name="Calculation 3 5 3 2" xfId="17108" xr:uid="{4AC05989-9B04-4232-80B8-2AF37BEE9E78}"/>
    <cellStyle name="Calculation 3 5 4" xfId="4964" xr:uid="{57B85CEA-2781-4F8A-A9F6-5846C5C72885}"/>
    <cellStyle name="Calculation 3 5 4 2" xfId="16396" xr:uid="{625A4309-6086-42C9-BA86-F35140918B4E}"/>
    <cellStyle name="Calculation 3 5 5" xfId="8326" xr:uid="{01E09870-5309-43F2-ADF3-94B36F67D9BE}"/>
    <cellStyle name="Calculation 3 5 6" xfId="10609" xr:uid="{E2B8632A-95E5-4116-9DD6-BC353049CC13}"/>
    <cellStyle name="Calculation 3 5 7" xfId="11866" xr:uid="{4709F9C0-60AD-47B5-A929-799087F8BDE9}"/>
    <cellStyle name="Calculation 3 5 8" xfId="13723" xr:uid="{8D510C47-D0CA-451B-A934-069AE0A7B65C}"/>
    <cellStyle name="Calculation 3 5 9" xfId="18116" xr:uid="{DFEA00B3-737A-4732-B1E1-FC3B734A0E95}"/>
    <cellStyle name="Calculation 3 6" xfId="1446" xr:uid="{0C54E860-A857-4DA3-A15B-E37F3F6ADD72}"/>
    <cellStyle name="Calculation 3 6 2" xfId="5369" xr:uid="{596641BE-C848-4C54-BB35-62B2F2ABD5D2}"/>
    <cellStyle name="Calculation 3 6 2 2" xfId="16801" xr:uid="{8D22E971-91F2-4DA5-A767-3DFA5D1C3702}"/>
    <cellStyle name="Calculation 3 6 3" xfId="4597" xr:uid="{118064EA-9A5D-4E84-8D0A-2A647B477287}"/>
    <cellStyle name="Calculation 3 6 3 2" xfId="16029" xr:uid="{C533C1CA-D1A7-400E-8708-1B837C886B6C}"/>
    <cellStyle name="Calculation 3 6 4" xfId="9028" xr:uid="{86BE7BF8-EE19-41C3-9C21-80B169E42AAA}"/>
    <cellStyle name="Calculation 3 6 5" xfId="9582" xr:uid="{50341846-E647-479A-AF23-2694CD31D29F}"/>
    <cellStyle name="Calculation 3 6 6" xfId="10763" xr:uid="{7713731C-049A-4088-BB86-65104B83BF05}"/>
    <cellStyle name="Calculation 3 6 7" xfId="12917" xr:uid="{D3A9D484-98ED-472A-9EEF-DB7B6798D94B}"/>
    <cellStyle name="Calculation 3 6 8" xfId="14347" xr:uid="{173B3685-7193-45E0-A6ED-64B0C4224456}"/>
    <cellStyle name="Calculation 3 6 9" xfId="18698" xr:uid="{C231D1B4-A1E9-4D8C-A9B0-9D327F430B64}"/>
    <cellStyle name="Calculation 3 7" xfId="5820" xr:uid="{0D2AE7A8-50FF-4E7C-8466-C6FBF3EB00A7}"/>
    <cellStyle name="Calculation 3 7 2" xfId="17252" xr:uid="{039874E9-9319-41E9-8DB5-58D729E28B5E}"/>
    <cellStyle name="Calculation 3 8" xfId="5980" xr:uid="{B90BA6EB-22DA-4D05-AB47-CE5AA944EF3A}"/>
    <cellStyle name="Calculation 3 8 2" xfId="17412" xr:uid="{7711D77B-CE06-4420-8B59-EBAA772945BA}"/>
    <cellStyle name="Calculation 3 9" xfId="10046" xr:uid="{B15097E6-E320-4204-903B-CD355EEFE7CB}"/>
    <cellStyle name="Calculation 4" xfId="11085" xr:uid="{2A507153-F043-49D8-AFF6-39C75F790EA3}"/>
    <cellStyle name="cComma0" xfId="2333" xr:uid="{2068F8A3-BF65-4A09-929D-1CC29321AE9B}"/>
    <cellStyle name="cComma1" xfId="2334" xr:uid="{7FC5131A-73C9-4879-AADA-066F8EF2E8B3}"/>
    <cellStyle name="cComma2" xfId="2335" xr:uid="{F2300DB9-6874-4DAB-8729-622CCF54D507}"/>
    <cellStyle name="cDateDM" xfId="2336" xr:uid="{F54930F7-E915-4569-ABD7-D39CD40C8B4D}"/>
    <cellStyle name="cDateDMY" xfId="2337" xr:uid="{50BA292D-34F4-41DF-A32A-7FB84402F819}"/>
    <cellStyle name="cDateMY" xfId="2338" xr:uid="{0104FB57-9A5F-4D27-9EF2-0AD37244D3F5}"/>
    <cellStyle name="cDateT24" xfId="2339" xr:uid="{83ED9A74-CBB4-499A-A36C-04536DC3256E}"/>
    <cellStyle name="Changed" xfId="1677" xr:uid="{33DE09E0-EA4A-4B22-B896-806D07AE2951}"/>
    <cellStyle name="Check Cell" xfId="124" builtinId="23" customBuiltin="1"/>
    <cellStyle name="Check Cell 2" xfId="31" xr:uid="{00000000-0005-0000-0000-00002C000000}"/>
    <cellStyle name="Check Cell 2 2" xfId="1678" xr:uid="{E608C915-423B-4269-990F-475EF673C39A}"/>
    <cellStyle name="Check Cell 2 2 2" xfId="1679" xr:uid="{6F142F7F-D5AB-494C-86DD-8E68AC8ED3CF}"/>
    <cellStyle name="Check Cell 2 2 2 2" xfId="2340" xr:uid="{268F06EB-D7C3-45CD-B5CD-D5AEF085E8E9}"/>
    <cellStyle name="Check Cell 2 2 3" xfId="1680" xr:uid="{73051CF4-E900-4438-9BF5-9F5031935A6B}"/>
    <cellStyle name="Check Cell 2 2 4" xfId="2341" xr:uid="{D315FE3E-0A7B-49CB-BB23-86F435B4B0E0}"/>
    <cellStyle name="Check Cell 2 3" xfId="1681" xr:uid="{9835547D-AB85-473D-9D59-531A08B18681}"/>
    <cellStyle name="Check Cell 2 3 2" xfId="2342" xr:uid="{14A7B425-1BE2-4755-AB7F-36E12E231FEE}"/>
    <cellStyle name="Check Cell 2 4" xfId="2343" xr:uid="{B5A45B87-1DB8-46E2-9A9D-5073EF6981F2}"/>
    <cellStyle name="Check Cell 2 5" xfId="2344" xr:uid="{45E3817E-26FA-4CD3-9B7F-EA08BCE88E97}"/>
    <cellStyle name="Check Cell 2 6" xfId="2345" xr:uid="{B8BA4367-1C33-4346-9B4B-2051937C1E85}"/>
    <cellStyle name="Check Cell 2 7" xfId="304" xr:uid="{24A786A5-5BF6-4745-84D3-646554AD41DA}"/>
    <cellStyle name="Check Cell 3" xfId="400" xr:uid="{3823941A-932D-4FF4-8AF4-969A03F72736}"/>
    <cellStyle name="Check Cell 4" xfId="544" xr:uid="{687BC9E7-B481-4C24-9211-5CBA96865559}"/>
    <cellStyle name="ColHeading" xfId="1682" xr:uid="{968C4444-6AB0-4D65-9F19-9D08FC890A98}"/>
    <cellStyle name="Comma" xfId="1" builtinId="3"/>
    <cellStyle name="Comma 10" xfId="1683" xr:uid="{DFECE98C-4EF6-4515-AFFF-2E90274D0FD2}"/>
    <cellStyle name="Comma 10 2" xfId="1684" xr:uid="{8D41E56E-7651-41BE-B88C-7B6F9329FEF6}"/>
    <cellStyle name="Comma 10 2 2" xfId="2346" xr:uid="{51044E1D-0C4A-4F35-8F73-D5E15ABA011C}"/>
    <cellStyle name="Comma 10 2 2 2" xfId="7161" xr:uid="{D9519D31-6F2E-4FA0-A486-EFF5B0D3A028}"/>
    <cellStyle name="Comma 10 2 2 3" xfId="14142" xr:uid="{43E50E1B-AF63-4946-BBE7-6BF0735015FA}"/>
    <cellStyle name="Comma 10 2 3" xfId="7092" xr:uid="{90DF3EA1-BB66-4877-BD56-C6497E1F28BA}"/>
    <cellStyle name="Comma 10 2 4" xfId="13889" xr:uid="{9650955D-0554-49D7-9D46-520CD68E0404}"/>
    <cellStyle name="Comma 10 3" xfId="2347" xr:uid="{CBE58583-0DD4-43AF-A234-C152F8192CAB}"/>
    <cellStyle name="Comma 10 3 2" xfId="7162" xr:uid="{DD181DC5-88E5-41F0-BC55-6CCA78E09783}"/>
    <cellStyle name="Comma 10 3 3" xfId="14143" xr:uid="{6589BD47-5A0C-4C06-A63A-9FFFD54D7A6B}"/>
    <cellStyle name="Comma 10 4" xfId="2348" xr:uid="{18DC8A07-9C44-4585-BE57-13BF3906E654}"/>
    <cellStyle name="Comma 10 4 2" xfId="5119" xr:uid="{2AEA8CC0-647C-444A-9682-9C841A5CF8E2}"/>
    <cellStyle name="Comma 10 4 2 2" xfId="16551" xr:uid="{8768535D-093D-43E3-BB3E-4C927B55E8A2}"/>
    <cellStyle name="Comma 10 4 3" xfId="7163" xr:uid="{92EF5636-3609-4192-84A4-FE295FF86E14}"/>
    <cellStyle name="Comma 10 4 4" xfId="9419" xr:uid="{58BEBA79-98B0-43E2-8498-8E587B7ACA8D}"/>
    <cellStyle name="Comma 10 4 5" xfId="10835" xr:uid="{C985C92F-3F21-4222-B925-57FDB4CCDA1C}"/>
    <cellStyle name="Comma 10 4 6" xfId="12046" xr:uid="{28B94BA6-8CEB-4529-B707-FB1B7712F4AA}"/>
    <cellStyle name="Comma 10 4 7" xfId="14144" xr:uid="{6E7C71A4-7996-4DC8-9198-07C0D86FBF9D}"/>
    <cellStyle name="Comma 10 4 8" xfId="18841" xr:uid="{7B2C561A-11CC-48B3-B8D1-864DC04B9185}"/>
    <cellStyle name="Comma 10 5" xfId="2349" xr:uid="{258F516E-671A-410B-8329-B632D7450129}"/>
    <cellStyle name="Comma 10 5 2" xfId="5120" xr:uid="{310ADFD3-5E37-4A25-AFA1-3B90B57582F5}"/>
    <cellStyle name="Comma 10 5 2 2" xfId="16552" xr:uid="{2003ACB6-0553-463E-82FF-FA3072746175}"/>
    <cellStyle name="Comma 10 5 3" xfId="7164" xr:uid="{57489B23-9A51-4053-AF5D-87CB97B831FF}"/>
    <cellStyle name="Comma 10 5 4" xfId="9420" xr:uid="{8C755A7D-5D94-4083-BABA-63E778A426C9}"/>
    <cellStyle name="Comma 10 5 5" xfId="10836" xr:uid="{D7B2C0FC-37B8-42B7-9646-337D1D145114}"/>
    <cellStyle name="Comma 10 5 6" xfId="12047" xr:uid="{F2A25B48-7ED9-407B-B35D-E5E48FA2EBED}"/>
    <cellStyle name="Comma 10 5 7" xfId="14145" xr:uid="{6884C647-EF23-480C-8726-79D122DC2427}"/>
    <cellStyle name="Comma 10 5 8" xfId="18842" xr:uid="{3936D36A-1843-40F3-9FE1-049B82348528}"/>
    <cellStyle name="Comma 10 6" xfId="7091" xr:uid="{6AAD6A3D-EFAF-4120-B648-722AF14BB889}"/>
    <cellStyle name="Comma 10 7" xfId="13888" xr:uid="{A61617FF-15E8-411D-8A85-C24A3EA18963}"/>
    <cellStyle name="Comma 11" xfId="1685" xr:uid="{DB773A28-9107-4240-BEAA-149000BD8320}"/>
    <cellStyle name="Comma 11 2" xfId="1686" xr:uid="{D4531EEB-3138-4D82-A0C4-4E6D29AD13B7}"/>
    <cellStyle name="Comma 11 2 2" xfId="2350" xr:uid="{6814FB75-F41C-4504-8B2F-E78251C1CC00}"/>
    <cellStyle name="Comma 11 2 2 2" xfId="7165" xr:uid="{A403D452-072F-416E-A2B1-A1D9F0428FB3}"/>
    <cellStyle name="Comma 11 2 2 3" xfId="14146" xr:uid="{8198552E-5FE4-42A3-A6D3-1C5084B74CCB}"/>
    <cellStyle name="Comma 11 2 3" xfId="7094" xr:uid="{F17FFFC2-32CD-4F4C-ADAC-A4AC2FE0EE9B}"/>
    <cellStyle name="Comma 11 2 4" xfId="13891" xr:uid="{3013F12F-2857-4AE0-97DF-F8EE57E4B54C}"/>
    <cellStyle name="Comma 11 3" xfId="2351" xr:uid="{E6248548-46FF-430D-A0DD-F859C3AEDB5C}"/>
    <cellStyle name="Comma 11 3 2" xfId="5121" xr:uid="{A05ACC76-278A-45DC-9768-CC3ACE55FE00}"/>
    <cellStyle name="Comma 11 3 2 2" xfId="16553" xr:uid="{725D5BC0-84DC-49D2-98A3-A676283088A8}"/>
    <cellStyle name="Comma 11 3 3" xfId="7166" xr:uid="{25F79909-7993-4409-B89B-A84075ADB03D}"/>
    <cellStyle name="Comma 11 3 4" xfId="9421" xr:uid="{FFC08DBB-52DB-4E3D-8509-55B1BAB8FBBA}"/>
    <cellStyle name="Comma 11 3 5" xfId="10837" xr:uid="{5197CB17-A5D8-4EA5-902B-5EF96CBEAC4A}"/>
    <cellStyle name="Comma 11 3 6" xfId="12048" xr:uid="{66616DE4-A62F-455A-8154-C65E1200AE48}"/>
    <cellStyle name="Comma 11 3 7" xfId="14147" xr:uid="{BB218F7C-4D81-452F-A664-922DB8C88C94}"/>
    <cellStyle name="Comma 11 3 8" xfId="18843" xr:uid="{8F740EDB-934C-4855-8E46-56C938B6D179}"/>
    <cellStyle name="Comma 11 4" xfId="2352" xr:uid="{56568884-55D8-4D57-8305-DD47223CF1B0}"/>
    <cellStyle name="Comma 11 4 2" xfId="5122" xr:uid="{B382078C-EE2B-46B8-8863-3031FE8E2743}"/>
    <cellStyle name="Comma 11 4 2 2" xfId="16554" xr:uid="{55613D83-CA8C-4A4C-BA24-C8C4511C5DC3}"/>
    <cellStyle name="Comma 11 4 3" xfId="7167" xr:uid="{E200A345-F4F4-4462-BA48-E8E2B0AB0C01}"/>
    <cellStyle name="Comma 11 4 4" xfId="9422" xr:uid="{1A51BEDB-6CB5-4042-BD58-4EBDED7CD132}"/>
    <cellStyle name="Comma 11 4 5" xfId="10838" xr:uid="{C08DBFCF-CB3D-4FD7-A8C3-46AF110654B0}"/>
    <cellStyle name="Comma 11 4 6" xfId="12049" xr:uid="{80655FB2-58C8-424C-8E4B-93BF150A5391}"/>
    <cellStyle name="Comma 11 4 7" xfId="14148" xr:uid="{C5C74525-AA12-4F01-B97C-1EA5401E9D61}"/>
    <cellStyle name="Comma 11 4 8" xfId="18844" xr:uid="{419EEF75-81E9-492A-A181-CD305E0DA8A7}"/>
    <cellStyle name="Comma 11 5" xfId="2353" xr:uid="{FFB8DA6C-7270-4F44-B968-EBAA14AA50D2}"/>
    <cellStyle name="Comma 11 5 2" xfId="7168" xr:uid="{6E5E8D38-09E0-4B3F-A4F1-9F2CF70BBBE3}"/>
    <cellStyle name="Comma 11 5 3" xfId="14149" xr:uid="{0A643307-9AC1-4B3B-98EE-CBFA9105A5DF}"/>
    <cellStyle name="Comma 11 6" xfId="2354" xr:uid="{DE926A7C-BF93-48C1-80C6-1BB9F29024B4}"/>
    <cellStyle name="Comma 11 6 2" xfId="5123" xr:uid="{827292F1-439C-4664-8D4F-60C96056F222}"/>
    <cellStyle name="Comma 11 6 2 2" xfId="16555" xr:uid="{B81DD621-9E7D-4828-891E-BA68BB310000}"/>
    <cellStyle name="Comma 11 6 3" xfId="7169" xr:uid="{ECB577A5-B162-4242-BB85-1341F911CE7C}"/>
    <cellStyle name="Comma 11 6 4" xfId="9424" xr:uid="{C9FF368B-E965-4FEB-90A5-55B0E5C61BB5}"/>
    <cellStyle name="Comma 11 6 5" xfId="10839" xr:uid="{9D3937EC-CFD9-4798-9727-90B01C63F8FA}"/>
    <cellStyle name="Comma 11 6 6" xfId="12050" xr:uid="{51B630D7-9EED-48CD-A8B1-0C6229621615}"/>
    <cellStyle name="Comma 11 6 7" xfId="14150" xr:uid="{A1D4DED3-F691-46CF-B19E-95BCF6B2B8B2}"/>
    <cellStyle name="Comma 11 6 8" xfId="18845" xr:uid="{09A0AB00-CFCF-464E-87DB-2C110D08540F}"/>
    <cellStyle name="Comma 11 7" xfId="2355" xr:uid="{DB2D7755-BE9A-4053-A9CF-BCFF1F12F156}"/>
    <cellStyle name="Comma 11 7 2" xfId="5124" xr:uid="{94F5E2E8-159A-4B37-86F1-C24C9AF08815}"/>
    <cellStyle name="Comma 11 7 2 2" xfId="16556" xr:uid="{5DEC830B-E646-4FC1-8083-0CBAD694B001}"/>
    <cellStyle name="Comma 11 7 3" xfId="7170" xr:uid="{EB3F5AA1-CB7B-4A59-8186-1123739138E1}"/>
    <cellStyle name="Comma 11 7 4" xfId="9425" xr:uid="{837E87D8-9D05-4B88-8CD7-66A1C70CB003}"/>
    <cellStyle name="Comma 11 7 5" xfId="10840" xr:uid="{716C774E-87F4-46BE-ABB8-5135A5E6A55E}"/>
    <cellStyle name="Comma 11 7 6" xfId="12051" xr:uid="{FB9722AB-D8A2-42B4-928C-8E7B1984D6F7}"/>
    <cellStyle name="Comma 11 7 7" xfId="14151" xr:uid="{1144F3DF-75CC-4DE9-BC09-14A4FD36C1F8}"/>
    <cellStyle name="Comma 11 7 8" xfId="18846" xr:uid="{1A873035-01B6-48E0-A76F-C85322BAFB1D}"/>
    <cellStyle name="Comma 11 8" xfId="7093" xr:uid="{DC5D595D-AB68-46F9-8DC6-E85931286FD4}"/>
    <cellStyle name="Comma 11 9" xfId="13890" xr:uid="{F52FBEE3-31E3-41AA-B3B2-1C668274F8A5}"/>
    <cellStyle name="Comma 12" xfId="1687" xr:uid="{246E439A-A205-4A8D-9A38-DC34E57320FA}"/>
    <cellStyle name="Comma 12 2" xfId="2356" xr:uid="{9C4E20DB-45D2-4A15-A72A-526D2B6FB5F1}"/>
    <cellStyle name="Comma 12 2 2" xfId="7171" xr:uid="{CA17DC67-EF11-41D9-BD14-D1A2FD2F3719}"/>
    <cellStyle name="Comma 12 2 3" xfId="14152" xr:uid="{6B773C73-B040-4832-BF2D-733D04FB9C04}"/>
    <cellStyle name="Comma 12 3" xfId="2357" xr:uid="{6FC72EDF-31D7-45D2-9BB7-7C2FE798E1A5}"/>
    <cellStyle name="Comma 12 3 2" xfId="5125" xr:uid="{3DCAEDB2-86E6-4482-B749-119BC44CBF48}"/>
    <cellStyle name="Comma 12 3 2 2" xfId="16557" xr:uid="{0FBB8195-C23C-47A0-9546-C2DD5C300086}"/>
    <cellStyle name="Comma 12 3 3" xfId="7172" xr:uid="{4EE60155-A460-4C2B-9E96-AE5B87494568}"/>
    <cellStyle name="Comma 12 3 4" xfId="9426" xr:uid="{094A33E8-18F5-4138-945B-5B6C9FF4B468}"/>
    <cellStyle name="Comma 12 3 5" xfId="10841" xr:uid="{4A6AB29B-9BAF-47E6-9155-27E5BDF1C10A}"/>
    <cellStyle name="Comma 12 3 6" xfId="12053" xr:uid="{49999163-D429-4816-8F23-C9E24A978C20}"/>
    <cellStyle name="Comma 12 3 7" xfId="14153" xr:uid="{AEF5AAFC-8F49-4A94-8A15-6AB7E68B035B}"/>
    <cellStyle name="Comma 12 3 8" xfId="18847" xr:uid="{AC5227B6-38F5-4335-ACCB-AA050A8E3220}"/>
    <cellStyle name="Comma 12 4" xfId="2358" xr:uid="{6E3E8101-A0C1-4DFB-9CE9-CBDBBF8768BF}"/>
    <cellStyle name="Comma 12 4 2" xfId="5126" xr:uid="{396BF44A-A15B-4137-B952-F73DE35EB053}"/>
    <cellStyle name="Comma 12 4 2 2" xfId="16558" xr:uid="{88D8D7C3-1AB7-4573-97DC-816C9DE58DA7}"/>
    <cellStyle name="Comma 12 4 3" xfId="7173" xr:uid="{C51AF87A-E08C-4628-8C5D-9AA1BA4809AB}"/>
    <cellStyle name="Comma 12 4 4" xfId="9427" xr:uid="{0B25FF8C-9AAD-466C-AE4F-2A5B56D9AAEF}"/>
    <cellStyle name="Comma 12 4 5" xfId="10842" xr:uid="{9CFC08B3-0E9B-47D3-84CD-77A41917A58A}"/>
    <cellStyle name="Comma 12 4 6" xfId="12054" xr:uid="{02DBBFF6-7CDA-4021-83DD-0C0D5974AE94}"/>
    <cellStyle name="Comma 12 4 7" xfId="14154" xr:uid="{CAF79A24-ACF2-42B6-8E5C-04C79BA34AA0}"/>
    <cellStyle name="Comma 12 4 8" xfId="18848" xr:uid="{DDF71319-2067-45D4-A52C-23903D75EA64}"/>
    <cellStyle name="Comma 12 5" xfId="7095" xr:uid="{416F9A83-2FF9-42A7-AEF1-792F1CE3F530}"/>
    <cellStyle name="Comma 12 6" xfId="13892" xr:uid="{9DE6C352-FF70-44DB-A28A-55FE44E6E6DC}"/>
    <cellStyle name="Comma 13" xfId="1688" xr:uid="{625C63DD-4BCC-42E9-A0E6-E8062844C162}"/>
    <cellStyle name="Comma 13 2" xfId="2359" xr:uid="{C031324D-5944-445C-ABBF-165A1D722546}"/>
    <cellStyle name="Comma 13 2 2" xfId="7174" xr:uid="{89A3CDBB-EA54-4637-882E-76803EEB5A63}"/>
    <cellStyle name="Comma 13 2 3" xfId="14155" xr:uid="{2B40EF3A-FDDF-40C5-B93E-E4DA790B9290}"/>
    <cellStyle name="Comma 13 3" xfId="2360" xr:uid="{329096B9-CED0-4E3A-BB72-FDBBEA2A7BC9}"/>
    <cellStyle name="Comma 13 3 2" xfId="5127" xr:uid="{6D95250E-8637-48B1-9746-BAD0F62AC9CC}"/>
    <cellStyle name="Comma 13 3 2 2" xfId="16559" xr:uid="{9625DFD1-47F5-4D45-9DBE-42C9F217F62D}"/>
    <cellStyle name="Comma 13 3 3" xfId="7175" xr:uid="{BB5EF64A-8C06-4C38-963F-6DAEA50BB441}"/>
    <cellStyle name="Comma 13 3 4" xfId="9428" xr:uid="{0AAA96A8-4107-4BEE-8962-A1309800FC17}"/>
    <cellStyle name="Comma 13 3 5" xfId="10843" xr:uid="{50E49116-B78B-429A-B30D-633BD77A87BD}"/>
    <cellStyle name="Comma 13 3 6" xfId="12055" xr:uid="{C556555A-BCAF-4FDE-ADB2-86EC96E17E86}"/>
    <cellStyle name="Comma 13 3 7" xfId="14156" xr:uid="{1FA1F779-3950-4DA8-8819-8848789F3CB7}"/>
    <cellStyle name="Comma 13 3 8" xfId="18849" xr:uid="{B1CF00FB-5825-4DB5-AB0D-3C31AEC01EEF}"/>
    <cellStyle name="Comma 13 4" xfId="2361" xr:uid="{6B04FDD4-A783-480B-BDC3-622F5E45D421}"/>
    <cellStyle name="Comma 13 4 2" xfId="7176" xr:uid="{33963951-E9D8-430F-A29F-A6DF7D59EEC8}"/>
    <cellStyle name="Comma 13 4 3" xfId="14157" xr:uid="{B86CC98D-085C-468A-B150-55A5F9DC958E}"/>
    <cellStyle name="Comma 13 5" xfId="7096" xr:uid="{43E39C1F-0861-400E-A1D3-24936A207086}"/>
    <cellStyle name="Comma 13 6" xfId="13893" xr:uid="{98A0BEC7-0258-44C5-902F-A548506E00A1}"/>
    <cellStyle name="Comma 14" xfId="1689" xr:uid="{124A3614-F5F1-4D63-A456-DD1126DE964F}"/>
    <cellStyle name="Comma 14 10" xfId="13894" xr:uid="{AB2AE6EB-C560-47C5-8055-B555200E8E23}"/>
    <cellStyle name="Comma 14 11" xfId="18822" xr:uid="{550FC611-56F7-4146-87C2-3945CEFFB8CE}"/>
    <cellStyle name="Comma 14 2" xfId="2362" xr:uid="{D062AF63-A950-4FEC-AA84-CED5422BD430}"/>
    <cellStyle name="Comma 14 2 2" xfId="7177" xr:uid="{8637736D-1C81-471A-877C-0F12B2110DDB}"/>
    <cellStyle name="Comma 14 2 3" xfId="14158" xr:uid="{7DA99011-3EBB-4CC8-A222-D06CBFCB7799}"/>
    <cellStyle name="Comma 14 3" xfId="2363" xr:uid="{BFED2717-9C88-44A7-A355-5EAFF877562C}"/>
    <cellStyle name="Comma 14 3 2" xfId="5128" xr:uid="{02B8BFDF-0AEB-4F35-ABE8-1718D37197E5}"/>
    <cellStyle name="Comma 14 3 2 2" xfId="16560" xr:uid="{D347F47E-839C-4BD2-81C6-3007D27AD963}"/>
    <cellStyle name="Comma 14 3 3" xfId="7178" xr:uid="{7E3C8B39-9D1F-435B-B2C8-29B385D198DC}"/>
    <cellStyle name="Comma 14 3 4" xfId="9430" xr:uid="{A05F20ED-50E4-4AAF-A235-F519C2F9ACE9}"/>
    <cellStyle name="Comma 14 3 5" xfId="10844" xr:uid="{FFCEE0EA-3A37-4BA7-98C6-C19DFCF644AE}"/>
    <cellStyle name="Comma 14 3 6" xfId="12057" xr:uid="{EF7371F8-903D-4328-AA54-7F013BE9F262}"/>
    <cellStyle name="Comma 14 3 7" xfId="14159" xr:uid="{E09EEB11-9787-499A-A30C-D2EF15B84054}"/>
    <cellStyle name="Comma 14 3 8" xfId="18850" xr:uid="{5556FDA7-5B7A-4DC8-9965-6575AF395A1A}"/>
    <cellStyle name="Comma 14 4" xfId="2364" xr:uid="{246A420B-BB83-4CB6-8171-57A97CB9C6A9}"/>
    <cellStyle name="Comma 14 4 2" xfId="5129" xr:uid="{FFD1DAA0-2464-49F7-AAAC-FD19A6E97A1B}"/>
    <cellStyle name="Comma 14 4 2 2" xfId="16561" xr:uid="{E4D2CF68-87BE-4143-948A-15BB6D8ADECB}"/>
    <cellStyle name="Comma 14 4 3" xfId="7179" xr:uid="{0EFA7648-014A-4437-A9E3-A50C94AF8847}"/>
    <cellStyle name="Comma 14 4 4" xfId="9431" xr:uid="{7B480BC8-2822-4E95-8345-355E07828EB9}"/>
    <cellStyle name="Comma 14 4 5" xfId="10845" xr:uid="{4D4B9014-224F-4343-8523-10B548617DC4}"/>
    <cellStyle name="Comma 14 4 6" xfId="12058" xr:uid="{9422FEF4-375B-4F19-A239-9D113F748AEA}"/>
    <cellStyle name="Comma 14 4 7" xfId="14160" xr:uid="{D8BC6578-6052-44C4-9015-DC5AEEE8452E}"/>
    <cellStyle name="Comma 14 4 8" xfId="18851" xr:uid="{C33192D3-325C-47E5-BB0B-DAC7C3E7EA56}"/>
    <cellStyle name="Comma 14 5" xfId="4689" xr:uid="{C3EC91A2-D0F4-4E25-8524-7687BE442A5D}"/>
    <cellStyle name="Comma 14 5 2" xfId="16121" xr:uid="{8D0E173B-2760-4975-B594-E655C0E80446}"/>
    <cellStyle name="Comma 14 6" xfId="7097" xr:uid="{9B28461F-62E5-4D77-A79C-3EB6AAC0155F}"/>
    <cellStyle name="Comma 14 7" xfId="9162" xr:uid="{C5F30E79-70C9-488E-B506-601A82301100}"/>
    <cellStyle name="Comma 14 8" xfId="10817" xr:uid="{5516307F-997A-4B7B-8A95-40A7A0F5E3A2}"/>
    <cellStyle name="Comma 14 9" xfId="11775" xr:uid="{E7E2F773-05D9-4993-A481-890813A67680}"/>
    <cellStyle name="Comma 15" xfId="1690" xr:uid="{007FD03F-2933-4D57-AAF4-C6FC6832C70A}"/>
    <cellStyle name="Comma 15 10" xfId="18823" xr:uid="{1D572BFC-75D1-4866-A452-E4F3FA8651FE}"/>
    <cellStyle name="Comma 15 2" xfId="2365" xr:uid="{BFCC247A-5558-4718-9F2F-DAE20B67D31F}"/>
    <cellStyle name="Comma 15 2 2" xfId="7180" xr:uid="{CB169F68-7B72-4744-A07E-3FB59D0B514E}"/>
    <cellStyle name="Comma 15 2 3" xfId="14161" xr:uid="{25B1F697-813E-49D2-86B6-2C3300CC0D28}"/>
    <cellStyle name="Comma 15 3" xfId="2366" xr:uid="{725A27E4-F903-4346-97B1-E92CE3400A29}"/>
    <cellStyle name="Comma 15 3 2" xfId="5130" xr:uid="{D753B01C-4861-436E-ABC4-0088A7276D1F}"/>
    <cellStyle name="Comma 15 3 2 2" xfId="16562" xr:uid="{DEF1AA97-A4D2-4B09-B2BA-249F5827AC30}"/>
    <cellStyle name="Comma 15 3 3" xfId="7181" xr:uid="{97DA2E47-E9E5-4B02-BBDF-760987C08A2C}"/>
    <cellStyle name="Comma 15 3 4" xfId="9432" xr:uid="{F1DA6962-070A-4274-8FA7-5C49913D41B2}"/>
    <cellStyle name="Comma 15 3 5" xfId="10846" xr:uid="{27129E54-66C9-4776-B6FB-2D6F8285FB7F}"/>
    <cellStyle name="Comma 15 3 6" xfId="12060" xr:uid="{EB63026B-85C5-47FB-A08A-12EC86CBD6BA}"/>
    <cellStyle name="Comma 15 3 7" xfId="14162" xr:uid="{0211F87E-DA68-4801-B65D-E9EB1EFF1FFA}"/>
    <cellStyle name="Comma 15 3 8" xfId="18852" xr:uid="{02DC786B-D0B8-4A47-A8C1-4D83F1698088}"/>
    <cellStyle name="Comma 15 4" xfId="4690" xr:uid="{528CFD36-CB00-4332-A12E-81383D4C49DF}"/>
    <cellStyle name="Comma 15 4 2" xfId="16122" xr:uid="{C62277AB-24B8-4CFE-B611-B63505C062B9}"/>
    <cellStyle name="Comma 15 5" xfId="7098" xr:uid="{889D949B-6A46-4A91-B8B1-1230E5BED306}"/>
    <cellStyle name="Comma 15 6" xfId="9163" xr:uid="{F4D7B67A-3AF0-41A3-BC35-A493946AD8DE}"/>
    <cellStyle name="Comma 15 7" xfId="10818" xr:uid="{D455FF72-CD22-4738-BFFD-6DDC55CEF6BA}"/>
    <cellStyle name="Comma 15 8" xfId="11776" xr:uid="{58175FE7-F56C-48AA-B196-474E52888784}"/>
    <cellStyle name="Comma 15 9" xfId="13895" xr:uid="{A72A73F6-5B13-4F86-AD7C-6D868083C850}"/>
    <cellStyle name="Comma 16" xfId="1691" xr:uid="{6AF4CCAA-12D8-4EFA-8473-6C7207B51EF8}"/>
    <cellStyle name="Comma 16 10" xfId="13896" xr:uid="{B8B1D851-FE60-4314-8FA6-EB7B9FB4B50F}"/>
    <cellStyle name="Comma 16 11" xfId="18824" xr:uid="{A563ECAE-C969-455C-A24E-E10861F56659}"/>
    <cellStyle name="Comma 16 2" xfId="2367" xr:uid="{50126E9C-339D-436A-8020-9B7DD45094AB}"/>
    <cellStyle name="Comma 16 2 2" xfId="7182" xr:uid="{DFD6E8D1-21A2-46AB-978D-4A57903FF7F9}"/>
    <cellStyle name="Comma 16 2 3" xfId="14163" xr:uid="{2234F959-990C-40FE-B304-9C8DD979B7EB}"/>
    <cellStyle name="Comma 16 3" xfId="2368" xr:uid="{5DC75867-7D3C-4BEF-9702-44AF5A0689B1}"/>
    <cellStyle name="Comma 16 3 2" xfId="5131" xr:uid="{F8581F9D-43E4-4CC9-9A6C-0C4E385356EF}"/>
    <cellStyle name="Comma 16 3 2 2" xfId="16563" xr:uid="{A3D699BF-88CE-44D7-890C-D93029F2898B}"/>
    <cellStyle name="Comma 16 3 3" xfId="7183" xr:uid="{C4BE56D4-E98D-4AFF-9D91-56702A849F44}"/>
    <cellStyle name="Comma 16 3 4" xfId="9434" xr:uid="{61E25B75-530D-4885-B27F-7D9CA967FBF2}"/>
    <cellStyle name="Comma 16 3 5" xfId="10847" xr:uid="{32C6F7AA-BFDD-4521-8B65-3A49AF8B7027}"/>
    <cellStyle name="Comma 16 3 6" xfId="12062" xr:uid="{E7A1C753-E706-46F5-A47E-E75E35A4B688}"/>
    <cellStyle name="Comma 16 3 7" xfId="14164" xr:uid="{BAA129FB-7882-4CF3-9E94-2829974350AB}"/>
    <cellStyle name="Comma 16 3 8" xfId="18853" xr:uid="{7D25B330-E687-44A2-9815-64DFB915AD1F}"/>
    <cellStyle name="Comma 16 4" xfId="2369" xr:uid="{684E7494-8DE0-4418-BB4D-465656D2D572}"/>
    <cellStyle name="Comma 16 4 2" xfId="5132" xr:uid="{775CA12B-BAAF-4FEB-9853-B019AD709F5D}"/>
    <cellStyle name="Comma 16 4 2 2" xfId="16564" xr:uid="{17C1B52A-E4AC-400A-8A8E-DAA5EA2D9909}"/>
    <cellStyle name="Comma 16 4 3" xfId="7184" xr:uid="{0E43B240-3596-4DA1-BA24-E4E8027FB391}"/>
    <cellStyle name="Comma 16 4 4" xfId="9435" xr:uid="{D4FEF88F-FB23-4FFB-A239-54A46708BE68}"/>
    <cellStyle name="Comma 16 4 5" xfId="10848" xr:uid="{F4934D96-B56C-4A80-B13D-0BBAFB88A3AF}"/>
    <cellStyle name="Comma 16 4 6" xfId="12063" xr:uid="{9D406A41-1BC3-46F1-96BE-ED1F001EC650}"/>
    <cellStyle name="Comma 16 4 7" xfId="14165" xr:uid="{41580171-7108-439A-B7AC-37884995666C}"/>
    <cellStyle name="Comma 16 4 8" xfId="18854" xr:uid="{C0AC6294-CE0B-458C-A595-DCE5A6E71D5A}"/>
    <cellStyle name="Comma 16 5" xfId="4691" xr:uid="{5534BA18-F139-401F-8527-76E6A1451B4B}"/>
    <cellStyle name="Comma 16 5 2" xfId="16123" xr:uid="{69409D2F-1598-4285-A35F-75170E2DCD8A}"/>
    <cellStyle name="Comma 16 6" xfId="7099" xr:uid="{9C2F2489-BD95-495A-958A-EBC8ACE05CA2}"/>
    <cellStyle name="Comma 16 7" xfId="9164" xr:uid="{9BFE163F-F667-4E76-B070-714EEFC78563}"/>
    <cellStyle name="Comma 16 8" xfId="10819" xr:uid="{0EFF4F6F-3714-401F-81FC-AC3B21CFA8F6}"/>
    <cellStyle name="Comma 16 9" xfId="11777" xr:uid="{AFB0D98D-8606-411F-9CCF-94920C95284E}"/>
    <cellStyle name="Comma 17" xfId="1692" xr:uid="{F7264B66-8EDE-4699-B58A-B96FE554E38E}"/>
    <cellStyle name="Comma 17 10" xfId="13897" xr:uid="{9765BD5A-05BA-4407-85D6-8C9890CAF78F}"/>
    <cellStyle name="Comma 17 11" xfId="18825" xr:uid="{B30CB0CF-CF73-4254-81ED-BF1E9A9FFC7E}"/>
    <cellStyle name="Comma 17 2" xfId="2370" xr:uid="{CC1702D7-094C-4A05-AFCF-BC678C52F591}"/>
    <cellStyle name="Comma 17 2 2" xfId="7185" xr:uid="{85012BAC-725D-4C06-BB2C-8FAC523A2A64}"/>
    <cellStyle name="Comma 17 2 3" xfId="14166" xr:uid="{D19987DD-E930-4310-9731-E467F7C9C3A0}"/>
    <cellStyle name="Comma 17 3" xfId="2371" xr:uid="{C222BFDD-54E8-4FB3-BC1A-717376540886}"/>
    <cellStyle name="Comma 17 3 2" xfId="5133" xr:uid="{D489AAC3-F1CB-4288-9B82-18BAD3CD0DCE}"/>
    <cellStyle name="Comma 17 3 2 2" xfId="16565" xr:uid="{1935C4FD-F76E-488C-9E0B-16FA485FF3B7}"/>
    <cellStyle name="Comma 17 3 3" xfId="7186" xr:uid="{C02999F0-2D5B-4F54-BD89-CBF3DD3722C7}"/>
    <cellStyle name="Comma 17 3 4" xfId="9436" xr:uid="{B7338433-ABDD-4649-8547-EEB73B22F79D}"/>
    <cellStyle name="Comma 17 3 5" xfId="10849" xr:uid="{9193865A-955E-4CFA-AD66-E62ED4042CD8}"/>
    <cellStyle name="Comma 17 3 6" xfId="12065" xr:uid="{4063AE67-711C-42C7-B324-5DED3385EEC7}"/>
    <cellStyle name="Comma 17 3 7" xfId="14167" xr:uid="{0FA266D9-E8D7-4BC5-BBC6-84AC4BF70994}"/>
    <cellStyle name="Comma 17 3 8" xfId="18855" xr:uid="{931EBCED-33B2-4DD8-888F-426CEAB9A820}"/>
    <cellStyle name="Comma 17 4" xfId="2372" xr:uid="{29CA31DF-C9D5-4FBB-9EE9-4B3BA574D262}"/>
    <cellStyle name="Comma 17 4 2" xfId="5134" xr:uid="{4EA47411-B56D-43B7-8EA0-4FE3D8FCF6F1}"/>
    <cellStyle name="Comma 17 4 2 2" xfId="16566" xr:uid="{202945E5-24A9-427D-A944-2F09F8CED2B5}"/>
    <cellStyle name="Comma 17 4 3" xfId="7187" xr:uid="{C947C931-B2E1-4122-A341-B811FE61543A}"/>
    <cellStyle name="Comma 17 4 4" xfId="9437" xr:uid="{FA108556-98B3-4A7D-ADC3-B915A7D9A355}"/>
    <cellStyle name="Comma 17 4 5" xfId="10850" xr:uid="{C4A19354-F2BB-4A14-A165-A86CD2CBA237}"/>
    <cellStyle name="Comma 17 4 6" xfId="12066" xr:uid="{889201F6-B7CB-49AB-90A7-421AF3FDD731}"/>
    <cellStyle name="Comma 17 4 7" xfId="14168" xr:uid="{AA5E8458-BE69-4FB3-A04B-B0B040B5E1B5}"/>
    <cellStyle name="Comma 17 4 8" xfId="18856" xr:uid="{307B4442-404A-4A19-9755-511115B4A91C}"/>
    <cellStyle name="Comma 17 5" xfId="4692" xr:uid="{118E1CF3-1079-4800-9ED1-440888204AED}"/>
    <cellStyle name="Comma 17 5 2" xfId="16124" xr:uid="{C4AE5BA3-486B-4B74-A19D-10129E29EF3B}"/>
    <cellStyle name="Comma 17 6" xfId="7100" xr:uid="{264050A0-2E63-4D2E-B16B-C58F0BE1AC0D}"/>
    <cellStyle name="Comma 17 7" xfId="9165" xr:uid="{46A5DCA1-0505-4D31-B545-594F17F076BE}"/>
    <cellStyle name="Comma 17 8" xfId="10820" xr:uid="{FD3071FA-E103-4606-B7ED-A7045069483F}"/>
    <cellStyle name="Comma 17 9" xfId="11778" xr:uid="{96ECE21F-C615-4B63-B382-32A9E46E6462}"/>
    <cellStyle name="Comma 18" xfId="1693" xr:uid="{77582A5D-E807-481A-AE06-D28475684342}"/>
    <cellStyle name="Comma 18 2" xfId="4693" xr:uid="{A17C7126-F41D-4426-810D-D52AFBE8A6D5}"/>
    <cellStyle name="Comma 18 2 2" xfId="16125" xr:uid="{83D5D5BD-D53A-4677-B875-DD86438B0D85}"/>
    <cellStyle name="Comma 18 3" xfId="7101" xr:uid="{7AE69314-4B97-4BE7-A087-05E3D17991B2}"/>
    <cellStyle name="Comma 18 4" xfId="9166" xr:uid="{014D2496-178C-43D2-BD6E-D7958A863069}"/>
    <cellStyle name="Comma 18 5" xfId="10821" xr:uid="{F8655386-4063-4E85-B25C-C122FFB2D497}"/>
    <cellStyle name="Comma 18 6" xfId="11779" xr:uid="{F241AF00-9046-404A-96FB-F2C5E348F0F8}"/>
    <cellStyle name="Comma 18 7" xfId="13898" xr:uid="{D303D564-43C4-4DF7-9FCA-3CF2418BB9BA}"/>
    <cellStyle name="Comma 18 8" xfId="18826" xr:uid="{526A43A4-A541-40A1-B62B-63C4F0864589}"/>
    <cellStyle name="Comma 19" xfId="1694" xr:uid="{8404DFD1-4770-4E80-8C49-B56326326F2A}"/>
    <cellStyle name="Comma 19 2" xfId="4694" xr:uid="{43B75105-D7E0-41C3-A32E-23217137015D}"/>
    <cellStyle name="Comma 19 2 2" xfId="16126" xr:uid="{1544B9DE-5DD4-4614-B4E2-A52722E2E9D1}"/>
    <cellStyle name="Comma 19 3" xfId="7102" xr:uid="{72C8D2F1-F9AE-4D48-A71A-1AADA538920B}"/>
    <cellStyle name="Comma 19 4" xfId="9167" xr:uid="{01072123-D81D-4325-BED5-CC39EDDD44EE}"/>
    <cellStyle name="Comma 19 5" xfId="10822" xr:uid="{7E28D8B0-310C-4985-B2F9-303F3DC1EAE8}"/>
    <cellStyle name="Comma 19 6" xfId="11780" xr:uid="{B2936D41-EFA2-4E77-8567-323AD6135566}"/>
    <cellStyle name="Comma 19 7" xfId="13899" xr:uid="{072CB05F-73F4-4F86-AEC0-BD56BF90EE17}"/>
    <cellStyle name="Comma 19 8" xfId="18827" xr:uid="{3A3C95D8-143C-47C6-A95F-EEC339734196}"/>
    <cellStyle name="Comma 2" xfId="89" xr:uid="{00000000-0005-0000-0000-00002E000000}"/>
    <cellStyle name="Comma 2 10" xfId="305" xr:uid="{CBDAB5FE-4E14-4DAD-8BF1-97CF26882012}"/>
    <cellStyle name="Comma 2 10 2" xfId="6366" xr:uid="{D19CBF38-A867-437A-B563-738F367B3689}"/>
    <cellStyle name="Comma 2 10 3" xfId="13573" xr:uid="{ED9BB3B4-FFF0-4239-8971-D8A0C25156DF}"/>
    <cellStyle name="Comma 2 11" xfId="148" xr:uid="{D5C3F9C4-284C-4EE8-86A0-953E627F87C3}"/>
    <cellStyle name="Comma 2 11 2" xfId="6325" xr:uid="{566394F0-BBBB-431B-9C52-497148263728}"/>
    <cellStyle name="Comma 2 11 3" xfId="13523" xr:uid="{EC101E2F-7F39-4BA4-AAA9-D4CB8E8BEF67}"/>
    <cellStyle name="Comma 2 12" xfId="3703" xr:uid="{D365F7EF-18AB-4245-9107-E47B4E0C65EB}"/>
    <cellStyle name="Comma 2 12 2" xfId="7749" xr:uid="{025C8C3D-B5F3-4B13-B990-9C4BDFD76318}"/>
    <cellStyle name="Comma 2 12 3" xfId="15141" xr:uid="{ADD3D7F5-2E4C-4166-B342-7F2F11A6CE2D}"/>
    <cellStyle name="Comma 2 13" xfId="3813" xr:uid="{01BECF9F-7615-4180-A8FF-26BA0C650972}"/>
    <cellStyle name="Comma 2 13 2" xfId="15245" xr:uid="{86A112C6-44BD-4ABA-92FC-85188E173CEB}"/>
    <cellStyle name="Comma 2 14" xfId="6319" xr:uid="{46D63729-438F-4B24-9656-865608AF2799}"/>
    <cellStyle name="Comma 2 15" xfId="8153" xr:uid="{DCBB8BAF-EF11-4770-B80E-7B6495C76BBE}"/>
    <cellStyle name="Comma 2 16" xfId="10564" xr:uid="{01963BD2-BAD6-43D1-BDC0-24935B75C52E}"/>
    <cellStyle name="Comma 2 17" xfId="10943" xr:uid="{486A4032-2715-4DB6-8C6A-EE42708F452F}"/>
    <cellStyle name="Comma 2 18" xfId="11154" xr:uid="{72EBE6A6-9368-4B72-9EEC-1555F41A62A8}"/>
    <cellStyle name="Comma 2 19" xfId="13515" xr:uid="{7D450048-72ED-4364-B092-C895A6E13C35}"/>
    <cellStyle name="Comma 2 2" xfId="154" xr:uid="{C6F7228F-1F65-4BAF-9EFB-DFD8865B98DB}"/>
    <cellStyle name="Comma 2 2 2" xfId="589" xr:uid="{A0B65C3D-278D-41A2-8C49-A35AB7B9294F}"/>
    <cellStyle name="Comma 2 2 2 2" xfId="2373" xr:uid="{D9112AAA-575A-4AF4-AA7B-AD8797277D6A}"/>
    <cellStyle name="Comma 2 2 2 2 2" xfId="7188" xr:uid="{240F8734-4021-49F6-B250-4C0A4FE3D01E}"/>
    <cellStyle name="Comma 2 2 2 2 3" xfId="14169" xr:uid="{1E1E80E9-216D-48C9-B9C1-D4E47AF9A581}"/>
    <cellStyle name="Comma 2 2 3" xfId="306" xr:uid="{5D27D0CE-43EF-46A0-BFD0-680B4788D4D0}"/>
    <cellStyle name="Comma 2 2 3 2" xfId="8154" xr:uid="{9BB4855C-6186-4288-A81A-27537901C900}"/>
    <cellStyle name="Comma 2 2 3 3" xfId="14775" xr:uid="{7D7F6056-4268-4B7D-AE16-0D8C0330B0CF}"/>
    <cellStyle name="Comma 2 2 4" xfId="171" xr:uid="{412F5223-2F2D-4926-88EF-8BDC42EE3054}"/>
    <cellStyle name="Comma 2 2 4 2" xfId="6336" xr:uid="{056D499D-7BE6-4FF9-8305-7001594C7153}"/>
    <cellStyle name="Comma 2 2 4 3" xfId="13537" xr:uid="{1F43F824-97DA-4ADB-84E3-38D955DBC414}"/>
    <cellStyle name="Comma 2 2 5" xfId="3716" xr:uid="{95E4D163-0CD3-4B96-934A-C5D6FA7C8DED}"/>
    <cellStyle name="Comma 2 2 5 2" xfId="7752" xr:uid="{6E180BB5-8241-4EC1-8F38-4D576BFC3574}"/>
    <cellStyle name="Comma 2 2 5 3" xfId="15148" xr:uid="{AF234FC6-150F-4A5E-B66B-646372208EBD}"/>
    <cellStyle name="Comma 2 2 6" xfId="6328" xr:uid="{1B37B37E-508D-4D4F-84DC-D286BF84E6A3}"/>
    <cellStyle name="Comma 2 2 7" xfId="13528" xr:uid="{58C07E4D-AE9B-4597-8D17-D809FD067C71}"/>
    <cellStyle name="Comma 2 20" xfId="17880" xr:uid="{92E53F43-34F1-470B-8E88-C596962BAD54}"/>
    <cellStyle name="Comma 2 3" xfId="158" xr:uid="{C2E57F46-7C1D-439B-B81F-5F595FD05048}"/>
    <cellStyle name="Comma 2 3 2" xfId="1696" xr:uid="{A9BF16B2-B0B3-4C79-82BB-B7A66AE38809}"/>
    <cellStyle name="Comma 2 3 2 2" xfId="2374" xr:uid="{57A78EEC-8D99-481B-B5C2-888D7D9D8E99}"/>
    <cellStyle name="Comma 2 3 2 2 2" xfId="7189" xr:uid="{E5F37476-AF38-4197-BF77-E1DBD9B88F38}"/>
    <cellStyle name="Comma 2 3 2 2 3" xfId="14170" xr:uid="{59DF87EE-C77C-497D-9AD2-DA018749BD4B}"/>
    <cellStyle name="Comma 2 3 2 3" xfId="7104" xr:uid="{66CBCA75-2A04-4534-AEA8-E22CAFC13C9A}"/>
    <cellStyle name="Comma 2 3 2 4" xfId="13901" xr:uid="{C20EF2BD-2E0A-4F4E-923D-ED9829C49B05}"/>
    <cellStyle name="Comma 2 3 3" xfId="1697" xr:uid="{2CECCFCE-BDCF-4248-87B9-1DD8F4C8AE97}"/>
    <cellStyle name="Comma 2 3 3 2" xfId="4695" xr:uid="{8679EE07-555B-4DC4-AC28-D1D26C53F076}"/>
    <cellStyle name="Comma 2 3 3 2 2" xfId="16127" xr:uid="{4F6330D7-794E-4823-90B2-3DA6795FA233}"/>
    <cellStyle name="Comma 2 3 3 3" xfId="7105" xr:uid="{31940C6E-76B2-4F21-85B5-654EF0947AFA}"/>
    <cellStyle name="Comma 2 3 3 4" xfId="9168" xr:uid="{753CAEDE-8F05-40D6-8CA4-49A8FA50A280}"/>
    <cellStyle name="Comma 2 3 3 5" xfId="10823" xr:uid="{7B9419AB-749A-4AC6-8DC0-BB113554EC8F}"/>
    <cellStyle name="Comma 2 3 3 6" xfId="11783" xr:uid="{D17628DB-64A0-4404-A7BB-02815052CFC4}"/>
    <cellStyle name="Comma 2 3 3 7" xfId="13902" xr:uid="{5C379DED-B79B-40C9-B3D3-7BAD7221DC08}"/>
    <cellStyle name="Comma 2 3 3 8" xfId="18828" xr:uid="{98C62771-EF49-4A94-A22A-A5A42CF0C95C}"/>
    <cellStyle name="Comma 2 3 4" xfId="2375" xr:uid="{4F134D10-AB7E-43A0-AFE4-3ADF830B0A65}"/>
    <cellStyle name="Comma 2 3 4 2" xfId="7190" xr:uid="{3F33B24A-3346-4F91-8BA3-D10BA794247B}"/>
    <cellStyle name="Comma 2 3 4 3" xfId="14171" xr:uid="{FA1F6A6B-9447-4B6B-884F-3D419FD4EE25}"/>
    <cellStyle name="Comma 2 3 5" xfId="2376" xr:uid="{82E0488B-EE57-4920-A1EA-D9CC7A84C837}"/>
    <cellStyle name="Comma 2 3 5 2" xfId="5135" xr:uid="{C5BE96D4-391B-4AD8-90D8-97F3296527AF}"/>
    <cellStyle name="Comma 2 3 5 2 2" xfId="16567" xr:uid="{D943CE90-57F5-4F7C-B19D-7A03684CA8F2}"/>
    <cellStyle name="Comma 2 3 5 3" xfId="7191" xr:uid="{AE5AA54C-C95C-4C32-8D6A-AA9D138C3B40}"/>
    <cellStyle name="Comma 2 3 5 4" xfId="9438" xr:uid="{51EFDCD9-F0BB-429C-86CA-B4872FF52BF9}"/>
    <cellStyle name="Comma 2 3 5 5" xfId="10851" xr:uid="{3D8C4405-19CC-411A-9B81-45314C03AB67}"/>
    <cellStyle name="Comma 2 3 5 6" xfId="12070" xr:uid="{B80ABF61-2A5C-4634-B84D-C53DE901AD28}"/>
    <cellStyle name="Comma 2 3 5 7" xfId="14172" xr:uid="{9929B849-7E87-4A89-9DD5-3FE422365F00}"/>
    <cellStyle name="Comma 2 3 5 8" xfId="18857" xr:uid="{27160CA2-EF52-460E-A5EF-B79E99E58516}"/>
    <cellStyle name="Comma 2 3 6" xfId="1695" xr:uid="{35D28A0C-42FB-456C-8089-9DB98DD4BD67}"/>
    <cellStyle name="Comma 2 3 6 2" xfId="7103" xr:uid="{3F41A3E5-30C3-4F9F-BBA4-9282E3E1A31C}"/>
    <cellStyle name="Comma 2 3 6 3" xfId="13900" xr:uid="{B2450C7F-9FA9-47D4-A6BF-DCCEC531EC1F}"/>
    <cellStyle name="Comma 2 3 7" xfId="6331" xr:uid="{5B64159F-5428-4C9E-987C-09831DDEB71F}"/>
    <cellStyle name="Comma 2 3 8" xfId="13532" xr:uid="{7213C219-4B2A-4715-8CC0-834EB1619E0A}"/>
    <cellStyle name="Comma 2 4" xfId="1698" xr:uid="{6ECE3850-81F2-463C-87F7-09147E958782}"/>
    <cellStyle name="Comma 2 4 2" xfId="1699" xr:uid="{F151DB14-37B3-479B-95E2-88EDD439B54C}"/>
    <cellStyle name="Comma 2 4 2 2" xfId="2377" xr:uid="{F6275F61-D38D-4B2B-9C3F-31B1B57CE4AA}"/>
    <cellStyle name="Comma 2 4 2 2 2" xfId="7192" xr:uid="{FF075A0C-DF9C-4A8B-83A7-F30248016BE4}"/>
    <cellStyle name="Comma 2 4 2 2 3" xfId="14173" xr:uid="{AAE0F5B3-603A-45A2-8B48-3EA8E78919B9}"/>
    <cellStyle name="Comma 2 4 2 3" xfId="7107" xr:uid="{26D97D9A-27CF-41F7-80FF-E9545825662F}"/>
    <cellStyle name="Comma 2 4 2 4" xfId="13904" xr:uid="{04A1B185-AD5F-4166-BEB4-8325B32794C7}"/>
    <cellStyle name="Comma 2 4 3" xfId="2378" xr:uid="{3CEF3C5F-D80D-4B95-A2B2-064F09C7D4B6}"/>
    <cellStyle name="Comma 2 4 3 2" xfId="5136" xr:uid="{66CB0E77-9B78-46DE-99D6-95EAD71CE8F1}"/>
    <cellStyle name="Comma 2 4 3 2 2" xfId="16568" xr:uid="{8FEB0F8B-3CC6-4297-9B11-3FC0A79B503A}"/>
    <cellStyle name="Comma 2 4 3 3" xfId="7193" xr:uid="{D54579CA-FF17-4E59-AD21-1354D6E95C8F}"/>
    <cellStyle name="Comma 2 4 3 4" xfId="9439" xr:uid="{FBDDF3C0-C792-4C6E-B0A1-0483E5C252BA}"/>
    <cellStyle name="Comma 2 4 3 5" xfId="10852" xr:uid="{89935C62-4936-4060-9ECE-C59BCA0E52CE}"/>
    <cellStyle name="Comma 2 4 3 6" xfId="12072" xr:uid="{64AB3B80-3071-4D9A-B76C-621B753582BB}"/>
    <cellStyle name="Comma 2 4 3 7" xfId="14174" xr:uid="{43B7802C-01C2-440E-9063-6C72A193F314}"/>
    <cellStyle name="Comma 2 4 3 8" xfId="18858" xr:uid="{1767AD11-8589-41A1-B96B-6B49DECE42C2}"/>
    <cellStyle name="Comma 2 4 4" xfId="2379" xr:uid="{95F900FB-09AB-43AE-A10C-B4425BA95C52}"/>
    <cellStyle name="Comma 2 4 4 2" xfId="7194" xr:uid="{25A266A7-9401-49F3-A3A2-1CD5EF90FF8E}"/>
    <cellStyle name="Comma 2 4 4 3" xfId="14175" xr:uid="{BA5BD6B8-6C6B-4FF9-B931-3E065D1808BD}"/>
    <cellStyle name="Comma 2 4 5" xfId="2380" xr:uid="{B44FB43E-90F8-4FB5-95C0-A5FB85D16921}"/>
    <cellStyle name="Comma 2 4 5 2" xfId="5137" xr:uid="{214AA0F2-31A5-42CB-A103-99B8F991AE8B}"/>
    <cellStyle name="Comma 2 4 5 2 2" xfId="16569" xr:uid="{F1BA5DCB-41E0-4C4D-ACA1-F975F291DC7C}"/>
    <cellStyle name="Comma 2 4 5 3" xfId="7195" xr:uid="{B72A3945-F70B-4AA0-BF25-762B1405887C}"/>
    <cellStyle name="Comma 2 4 5 4" xfId="9440" xr:uid="{A11C20CB-A83F-454E-8BC9-C6DD60F8E7D1}"/>
    <cellStyle name="Comma 2 4 5 5" xfId="10853" xr:uid="{525A885A-91A1-4F8E-B9D9-F870AA08B40E}"/>
    <cellStyle name="Comma 2 4 5 6" xfId="12073" xr:uid="{DFC3CB00-034C-4D6F-B1B4-54CFA7A7D8D6}"/>
    <cellStyle name="Comma 2 4 5 7" xfId="14176" xr:uid="{03449AAF-E902-402F-B393-A833AC7FC1DF}"/>
    <cellStyle name="Comma 2 4 5 8" xfId="18859" xr:uid="{DF1ABEE3-20EE-4DC2-95DF-621E2BB7B0F0}"/>
    <cellStyle name="Comma 2 4 6" xfId="2381" xr:uid="{26DCA22F-BA32-4AE6-BE53-D73BE5FCE3DC}"/>
    <cellStyle name="Comma 2 4 6 2" xfId="7196" xr:uid="{C316FEA2-59E6-49D0-B4EC-D0D099A9CE4C}"/>
    <cellStyle name="Comma 2 4 6 3" xfId="14177" xr:uid="{53796A5A-E6EA-480D-9683-C64E9EFE4979}"/>
    <cellStyle name="Comma 2 4 7" xfId="7106" xr:uid="{E600E1DB-EBB3-4CB7-8A74-59BBC646D5C6}"/>
    <cellStyle name="Comma 2 4 8" xfId="13903" xr:uid="{87387CB3-BAB0-421A-A9AD-2AB7C4A93F55}"/>
    <cellStyle name="Comma 2 5" xfId="1700" xr:uid="{9A52612A-13EB-4830-A676-D95FCC68798F}"/>
    <cellStyle name="Comma 2 5 2" xfId="2382" xr:uid="{2334E1C4-F1AD-4EC9-BD8F-7388A88948E8}"/>
    <cellStyle name="Comma 2 5 2 2" xfId="7197" xr:uid="{481B8F75-E6F0-4CC1-8C09-84277414C5AB}"/>
    <cellStyle name="Comma 2 5 2 3" xfId="14178" xr:uid="{41493400-8720-47EA-9524-9080749C9B99}"/>
    <cellStyle name="Comma 2 5 3" xfId="7108" xr:uid="{2CD29969-7D8B-4AA9-A6EB-35CFDE0443CA}"/>
    <cellStyle name="Comma 2 5 4" xfId="13905" xr:uid="{EB65D0D2-6E60-4E1E-9F62-E29B71C018BB}"/>
    <cellStyle name="Comma 2 6" xfId="172" xr:uid="{3A94CCD9-D706-4A6C-9FAD-DEC5A88F7A2E}"/>
    <cellStyle name="Comma 2 6 2" xfId="1701" xr:uid="{B57C4241-FF58-47E9-B390-F88AAAE5BB04}"/>
    <cellStyle name="Comma 2 6 2 2" xfId="7109" xr:uid="{5EEBF995-972C-48C5-ADC0-FBECD36EA924}"/>
    <cellStyle name="Comma 2 6 2 3" xfId="13906" xr:uid="{69995107-5923-4223-AFE7-EE11BCDE45CB}"/>
    <cellStyle name="Comma 2 6 3" xfId="2383" xr:uid="{2452CA3B-1D7C-4706-B956-DA4DFFCDEE9A}"/>
    <cellStyle name="Comma 2 6 3 2" xfId="7198" xr:uid="{2DFB923A-5C57-49BD-AD22-D06EA18753B9}"/>
    <cellStyle name="Comma 2 6 3 3" xfId="14179" xr:uid="{1246D184-5777-4672-9B60-2611A22F2CBF}"/>
    <cellStyle name="Comma 2 6 4" xfId="6337" xr:uid="{F8093348-0C92-4452-9E7A-8E5015A098F7}"/>
    <cellStyle name="Comma 2 6 5" xfId="13538" xr:uid="{B0A93BC2-5359-4C25-B475-A98108CDB598}"/>
    <cellStyle name="Comma 2 7" xfId="1702" xr:uid="{6F25686D-BA2C-4ADB-BD26-187EECB73ED9}"/>
    <cellStyle name="Comma 2 7 2" xfId="2384" xr:uid="{259976F8-E809-4F59-AB88-93B8B8848EC6}"/>
    <cellStyle name="Comma 2 7 2 2" xfId="2385" xr:uid="{F71082D7-BC71-4A7E-B7C9-A67D96AC0535}"/>
    <cellStyle name="Comma 2 7 2 2 2" xfId="5139" xr:uid="{480FA390-FE58-45D1-8831-707F384DBD1B}"/>
    <cellStyle name="Comma 2 7 2 2 2 2" xfId="16571" xr:uid="{04052562-3926-4CAA-93EB-F23F8B8903D9}"/>
    <cellStyle name="Comma 2 7 2 2 3" xfId="7200" xr:uid="{AE0191D1-A737-469A-9A6E-6290FF7245FF}"/>
    <cellStyle name="Comma 2 7 2 2 4" xfId="9442" xr:uid="{C1242D25-059F-4672-8314-1C5D5A60E7F5}"/>
    <cellStyle name="Comma 2 7 2 2 5" xfId="10855" xr:uid="{8EACA108-8579-47FD-8208-CBCCC728580B}"/>
    <cellStyle name="Comma 2 7 2 2 6" xfId="12075" xr:uid="{E07EA4FE-FF20-49A0-8DDE-CD451D1A577C}"/>
    <cellStyle name="Comma 2 7 2 2 7" xfId="14181" xr:uid="{4191E92A-00CD-4EB8-89AA-9F367AC50E0D}"/>
    <cellStyle name="Comma 2 7 2 2 8" xfId="18861" xr:uid="{123ADE79-C1CC-41B7-9B58-CE3A96D72ECC}"/>
    <cellStyle name="Comma 2 7 2 3" xfId="5138" xr:uid="{DBE56D45-CCC9-468B-8AC0-D50D20E79D81}"/>
    <cellStyle name="Comma 2 7 2 3 2" xfId="16570" xr:uid="{6CA4D882-21E5-43C3-95F3-45DBD264E10A}"/>
    <cellStyle name="Comma 2 7 2 4" xfId="7199" xr:uid="{327A8E49-63E7-4646-AF55-2D418CB42A2E}"/>
    <cellStyle name="Comma 2 7 2 5" xfId="9441" xr:uid="{96DB6794-1BD4-4B83-B2AA-4888009B7956}"/>
    <cellStyle name="Comma 2 7 2 6" xfId="10854" xr:uid="{4B4FB731-EEEE-4BE3-9382-9B767800CA9D}"/>
    <cellStyle name="Comma 2 7 2 7" xfId="12074" xr:uid="{C9A3214E-7927-4C77-937E-FB16C8ABC847}"/>
    <cellStyle name="Comma 2 7 2 8" xfId="14180" xr:uid="{0D60C50A-EEEC-4174-9F86-2DD38462B0D5}"/>
    <cellStyle name="Comma 2 7 2 9" xfId="18860" xr:uid="{60B1B27B-0E96-49EA-A720-8146AB96C556}"/>
    <cellStyle name="Comma 2 7 3" xfId="2386" xr:uid="{F5F74495-5D7D-43E7-96F7-ED2CC2C320A6}"/>
    <cellStyle name="Comma 2 7 3 2" xfId="2387" xr:uid="{516A0FE5-527F-45FF-AB11-F93C5C83B5EA}"/>
    <cellStyle name="Comma 2 7 3 2 2" xfId="5141" xr:uid="{8F2240D5-82FA-4D95-B674-050BC5C3403C}"/>
    <cellStyle name="Comma 2 7 3 2 2 2" xfId="16573" xr:uid="{E42D35AC-B3BC-4AC4-A6BD-9F29FCFE9015}"/>
    <cellStyle name="Comma 2 7 3 2 3" xfId="7202" xr:uid="{7F7833CD-B68E-4415-A105-1175C0520168}"/>
    <cellStyle name="Comma 2 7 3 2 4" xfId="9444" xr:uid="{F9A23CD8-4A80-41B1-82F1-4D4A949ACB7D}"/>
    <cellStyle name="Comma 2 7 3 2 5" xfId="10857" xr:uid="{4975B33B-ABA0-4FFD-AD37-085E5286C7F0}"/>
    <cellStyle name="Comma 2 7 3 2 6" xfId="12077" xr:uid="{AE4274BB-EDC7-4365-9D10-1B17F948DB7C}"/>
    <cellStyle name="Comma 2 7 3 2 7" xfId="14183" xr:uid="{BB0640C9-A562-4A4B-A812-D94BF7D4E552}"/>
    <cellStyle name="Comma 2 7 3 2 8" xfId="18863" xr:uid="{57993C8E-8F6F-48E1-94D2-288DC8F12C95}"/>
    <cellStyle name="Comma 2 7 3 3" xfId="5140" xr:uid="{F64B3FEE-8105-49D3-BA85-442B5587A760}"/>
    <cellStyle name="Comma 2 7 3 3 2" xfId="16572" xr:uid="{294AD8EF-8130-401B-919C-68621818A9D4}"/>
    <cellStyle name="Comma 2 7 3 4" xfId="7201" xr:uid="{D3FA7EAE-2757-444B-A5A8-89D9FF9A3C1A}"/>
    <cellStyle name="Comma 2 7 3 5" xfId="9443" xr:uid="{7A995065-BD9C-4F08-B81A-5DE3B6EB7F18}"/>
    <cellStyle name="Comma 2 7 3 6" xfId="10856" xr:uid="{AD1198A5-C43F-479E-AA35-FCEE1EF9DE03}"/>
    <cellStyle name="Comma 2 7 3 7" xfId="12076" xr:uid="{EAC47548-4C7B-4D5B-8431-A0CCA0F14D2C}"/>
    <cellStyle name="Comma 2 7 3 8" xfId="14182" xr:uid="{67FE8427-4C0F-4833-B699-07AA121C3C28}"/>
    <cellStyle name="Comma 2 7 3 9" xfId="18862" xr:uid="{700F2231-4B1C-4933-9CD2-FF066DCCC5DE}"/>
    <cellStyle name="Comma 2 7 4" xfId="2388" xr:uid="{764DD623-69A4-4089-BEE2-4F17479D21D5}"/>
    <cellStyle name="Comma 2 7 4 2" xfId="5142" xr:uid="{5636DB43-5BB2-472B-97BB-C8D95DB2E8E8}"/>
    <cellStyle name="Comma 2 7 4 2 2" xfId="16574" xr:uid="{01EAC0EC-0303-43DB-B2BB-59FF4739DFFE}"/>
    <cellStyle name="Comma 2 7 4 3" xfId="7203" xr:uid="{1813BB42-9206-4283-A71D-B309156E3039}"/>
    <cellStyle name="Comma 2 7 4 4" xfId="9445" xr:uid="{AE5BD131-3AF3-4D1A-8C2A-90E608972CB1}"/>
    <cellStyle name="Comma 2 7 4 5" xfId="10858" xr:uid="{E963D95A-3FA4-4DF8-B5EE-82C6A551D94D}"/>
    <cellStyle name="Comma 2 7 4 6" xfId="12078" xr:uid="{4D91437B-DA05-4E56-9F7E-B359AC46500F}"/>
    <cellStyle name="Comma 2 7 4 7" xfId="14184" xr:uid="{FA011617-BD12-463F-89FE-343C8337D0AE}"/>
    <cellStyle name="Comma 2 7 4 8" xfId="18864" xr:uid="{121B26E6-F04A-48B7-A74E-F0621216125E}"/>
    <cellStyle name="Comma 2 7 5" xfId="2389" xr:uid="{AE6449A2-4CCC-4BD9-83BE-D9B0B27E60D6}"/>
    <cellStyle name="Comma 2 7 5 2" xfId="7204" xr:uid="{87C04EC4-201D-4A6C-8CC0-C7AE78595AD5}"/>
    <cellStyle name="Comma 2 7 5 3" xfId="14185" xr:uid="{9A7E44F2-E9B3-41A7-9653-CD2243D1BA85}"/>
    <cellStyle name="Comma 2 7 6" xfId="7110" xr:uid="{00481525-92CF-4C3B-8132-7F998B87C2AD}"/>
    <cellStyle name="Comma 2 7 7" xfId="13907" xr:uid="{3E90D4CC-71BC-47A3-B5FC-DED904EF829E}"/>
    <cellStyle name="Comma 2 8" xfId="1703" xr:uid="{1ADDAA19-98D3-422E-9675-3884A5CAA949}"/>
    <cellStyle name="Comma 2 8 2" xfId="4696" xr:uid="{58D14BBC-C057-4377-BF5F-64CDA1CFE8D4}"/>
    <cellStyle name="Comma 2 8 2 2" xfId="16128" xr:uid="{29AB0C64-D3DA-4824-9D1F-30549511DBAE}"/>
    <cellStyle name="Comma 2 8 3" xfId="7111" xr:uid="{28A12B5C-B61F-4698-BB07-F89B3F1775BD}"/>
    <cellStyle name="Comma 2 8 4" xfId="9169" xr:uid="{B3DE63A8-437B-4F39-9A0B-B70278EFFD9D}"/>
    <cellStyle name="Comma 2 8 5" xfId="10824" xr:uid="{211BF007-F202-42CC-8177-9C516195A681}"/>
    <cellStyle name="Comma 2 8 6" xfId="11785" xr:uid="{EA0C8B77-11E4-4C17-9C10-1C86CACE675F}"/>
    <cellStyle name="Comma 2 8 7" xfId="13908" xr:uid="{FC2FECAD-D0F7-4DF1-8D0A-96E901E49C9A}"/>
    <cellStyle name="Comma 2 8 8" xfId="18829" xr:uid="{9BE23B4D-0E78-4D39-91D9-DB0DBDC747A8}"/>
    <cellStyle name="Comma 2 9" xfId="3471" xr:uid="{CD27388D-764C-46CC-B4AF-0267459AB085}"/>
    <cellStyle name="Comma 2 9 2" xfId="5961" xr:uid="{F2AA74BB-0386-4CBA-B5EE-5E641F40920B}"/>
    <cellStyle name="Comma 2 9 2 2" xfId="17393" xr:uid="{8C4D920E-1B70-471D-A4C9-14203C4AF07E}"/>
    <cellStyle name="Comma 2 9 3" xfId="7517" xr:uid="{54AB9BD7-660D-43FE-81FC-8FDBFBE24143}"/>
    <cellStyle name="Comma 2 9 4" xfId="10217" xr:uid="{AB874417-0200-4D62-A829-57425B4B7F1C}"/>
    <cellStyle name="Comma 2 9 5" xfId="11063" xr:uid="{10DF2E49-533C-4385-9B7F-5B499FD68B84}"/>
    <cellStyle name="Comma 2 9 6" xfId="12690" xr:uid="{AB06315D-3464-46B6-96BF-D69EE0C332EE}"/>
    <cellStyle name="Comma 2 9 7" xfId="14909" xr:uid="{A74FD4DD-B39F-416E-AAA7-23E2305BFD2B}"/>
    <cellStyle name="Comma 2 9 8" xfId="19103" xr:uid="{7A5F4F87-7D1C-4E6A-B4EB-AC883C0D130F}"/>
    <cellStyle name="Comma 2_Freight Capex plan Budget FY12 v2 (Cash v Commitment) (2)" xfId="2390" xr:uid="{7BC2E15D-14A3-482E-95C5-641D12C1CC06}"/>
    <cellStyle name="Comma 20" xfId="1572" xr:uid="{601AB62B-CFE1-4BB6-8EC0-E38B9E0C157B}"/>
    <cellStyle name="Comma 20 2" xfId="7090" xr:uid="{91C602AA-F7FA-4718-B68A-F89A0DD42B5C}"/>
    <cellStyle name="Comma 20 3" xfId="13885" xr:uid="{04E44E99-49AE-45EA-8166-30F3FEBDCF57}"/>
    <cellStyle name="Comma 21" xfId="2391" xr:uid="{77E9F76C-E663-4EBA-A7D0-AA3D6F6FCCB7}"/>
    <cellStyle name="Comma 21 2" xfId="5143" xr:uid="{70ECC044-A1DD-49E9-B69B-A51F4B918FCB}"/>
    <cellStyle name="Comma 21 2 2" xfId="16575" xr:uid="{EAB475EA-5BA7-436D-B861-D04F4F690B4B}"/>
    <cellStyle name="Comma 21 3" xfId="7205" xr:uid="{71BA5C26-178C-42B3-9F58-AA1C7DD88D2E}"/>
    <cellStyle name="Comma 21 4" xfId="9446" xr:uid="{4AD6C13B-6BF3-47F9-BFC2-4DC03B1659EC}"/>
    <cellStyle name="Comma 21 5" xfId="10859" xr:uid="{D0729859-80A2-4170-9BEC-7EB21F273520}"/>
    <cellStyle name="Comma 21 6" xfId="12080" xr:uid="{EA637B28-68EA-403E-B100-98FC658E2C3F}"/>
    <cellStyle name="Comma 21 7" xfId="14186" xr:uid="{3B4E915F-B175-41B2-AE72-A5B09A9196A8}"/>
    <cellStyle name="Comma 21 8" xfId="18865" xr:uid="{EC552CEA-B835-4AAC-81AA-56D0E7CE2FA6}"/>
    <cellStyle name="Comma 22" xfId="3470" xr:uid="{209E13C4-EF4B-4870-9C3C-3CDA76901087}"/>
    <cellStyle name="Comma 22 2" xfId="5960" xr:uid="{0BC5C32F-FED2-4AB7-A656-6F08FE7E0DBE}"/>
    <cellStyle name="Comma 22 2 2" xfId="17392" xr:uid="{B2E7F57F-27D2-46C4-A276-B47243E53C30}"/>
    <cellStyle name="Comma 22 3" xfId="7516" xr:uid="{F38A0766-01E6-40CA-ADFA-9C39B601698F}"/>
    <cellStyle name="Comma 22 4" xfId="10216" xr:uid="{2531BAAD-4A6B-4B4F-8A3C-13573FD3BB01}"/>
    <cellStyle name="Comma 22 5" xfId="11062" xr:uid="{DF39FB9C-4E9E-4F69-B19C-925A5B4B2F80}"/>
    <cellStyle name="Comma 22 6" xfId="12689" xr:uid="{0DD71C48-43B8-4556-8BEA-6044B0E7E1F3}"/>
    <cellStyle name="Comma 22 7" xfId="14908" xr:uid="{E0425DC5-5253-45BA-88C7-8D2BB27E27FD}"/>
    <cellStyle name="Comma 22 8" xfId="19102" xr:uid="{42F6A2EE-38DB-4C48-94BC-7DAED1517095}"/>
    <cellStyle name="Comma 23" xfId="173" xr:uid="{A050630E-FAE9-4CEA-8C59-C2463604AAEA}"/>
    <cellStyle name="Comma 23 2" xfId="6338" xr:uid="{1EE2D020-A5D4-47A0-B417-A76DD808BA44}"/>
    <cellStyle name="Comma 23 3" xfId="13539" xr:uid="{D5FB4A60-31AA-4456-A6CC-EC9D96DF9394}"/>
    <cellStyle name="Comma 24" xfId="149" xr:uid="{7B9E0BB9-7CD2-4F90-874F-6B9E4CE4F5E9}"/>
    <cellStyle name="Comma 24 2" xfId="6326" xr:uid="{5AE699F8-0787-44B9-94C1-6224073D9E3A}"/>
    <cellStyle name="Comma 24 3" xfId="13524" xr:uid="{ADC15827-FBFA-4380-9826-146FA192F1EB}"/>
    <cellStyle name="Comma 25" xfId="3725" xr:uid="{99B634E3-E1A6-4007-B1BE-E90B66B808E1}"/>
    <cellStyle name="Comma 25 2" xfId="15157" xr:uid="{1B413F44-167D-4A91-81FF-1128E22852DF}"/>
    <cellStyle name="Comma 26" xfId="6270" xr:uid="{3C969EED-354F-4BF5-A7B5-580A4A48ACA9}"/>
    <cellStyle name="Comma 27" xfId="8108" xr:uid="{F574B73D-AB69-4A96-A76F-A18639A78242}"/>
    <cellStyle name="Comma 28" xfId="10539" xr:uid="{70F13AE3-3C4F-4B00-9DF0-DA899CE601C0}"/>
    <cellStyle name="Comma 29" xfId="11082" xr:uid="{59136D71-FFDB-4308-9A05-8FD801355D29}"/>
    <cellStyle name="Comma 3" xfId="110" xr:uid="{00000000-0005-0000-0000-00002F000000}"/>
    <cellStyle name="Comma 3 10" xfId="2392" xr:uid="{28753BE8-EB8C-4788-86C8-29CBD1F3D1CF}"/>
    <cellStyle name="Comma 3 10 2" xfId="5144" xr:uid="{7C8F0FFE-BFFA-4CF2-91E9-3C79C29C2407}"/>
    <cellStyle name="Comma 3 10 2 2" xfId="16576" xr:uid="{D8A1DF14-7308-4198-BC45-E64E731353CF}"/>
    <cellStyle name="Comma 3 10 3" xfId="7206" xr:uid="{E59B2266-B0C4-4EA9-91E7-00B24E5FB7FE}"/>
    <cellStyle name="Comma 3 10 4" xfId="9447" xr:uid="{A9D351DC-5D08-4212-BAB0-B67ABF4E0B7F}"/>
    <cellStyle name="Comma 3 10 5" xfId="10860" xr:uid="{A3ECBCAF-3FEB-40EF-9B91-FCFB69586678}"/>
    <cellStyle name="Comma 3 10 6" xfId="12081" xr:uid="{68E390EF-4479-43B7-A1DA-513535032ADD}"/>
    <cellStyle name="Comma 3 10 7" xfId="14187" xr:uid="{7810E867-139E-4680-8B8C-AD76A40D492C}"/>
    <cellStyle name="Comma 3 10 8" xfId="18866" xr:uid="{0F0DA7A0-256B-4526-9799-CAD8B9A5320D}"/>
    <cellStyle name="Comma 3 11" xfId="2393" xr:uid="{C0E7FE20-B405-4F74-B47C-6566EE940E17}"/>
    <cellStyle name="Comma 3 11 2" xfId="5145" xr:uid="{DADEB0F2-F4CB-44B9-9485-3CF89CE77D2B}"/>
    <cellStyle name="Comma 3 11 2 2" xfId="16577" xr:uid="{B2630D4D-94FE-4833-BDC3-3E740DFE336E}"/>
    <cellStyle name="Comma 3 11 3" xfId="7207" xr:uid="{E8EA11FC-FF07-4D23-8F62-18C68718A75B}"/>
    <cellStyle name="Comma 3 11 4" xfId="9448" xr:uid="{824AE866-425B-4824-9635-C7F932FCA39C}"/>
    <cellStyle name="Comma 3 11 5" xfId="10861" xr:uid="{7A163B2E-5B79-4ACF-BE81-444C9D86D688}"/>
    <cellStyle name="Comma 3 11 6" xfId="12082" xr:uid="{7460ED07-EFB6-44D5-94A6-B1AACDC7221D}"/>
    <cellStyle name="Comma 3 11 7" xfId="14188" xr:uid="{147DE26E-723C-4BA1-9939-1A450EA2A3C2}"/>
    <cellStyle name="Comma 3 11 8" xfId="18867" xr:uid="{37B4989D-3ADE-4404-9B13-BAEA68D2EE9E}"/>
    <cellStyle name="Comma 3 12" xfId="169" xr:uid="{86BAF953-7F58-42B3-A93E-B31C6C887D46}"/>
    <cellStyle name="Comma 3 12 2" xfId="6334" xr:uid="{4C714CF7-DA62-4EDC-BD26-FA8F4C5EC936}"/>
    <cellStyle name="Comma 3 12 3" xfId="13536" xr:uid="{DC7E3309-15EB-479B-A4DF-94B63F4CD92C}"/>
    <cellStyle name="Comma 3 13" xfId="155" xr:uid="{FC193C84-AE09-43AC-B636-BD2A1950CF42}"/>
    <cellStyle name="Comma 3 13 2" xfId="6329" xr:uid="{D20F4392-EEA7-44AD-AD78-F2A3640A3059}"/>
    <cellStyle name="Comma 3 13 3" xfId="13529" xr:uid="{51199890-CDC7-4356-B865-67061C57FF2E}"/>
    <cellStyle name="Comma 3 14" xfId="3704" xr:uid="{7E13CDFF-3078-485D-B847-29647F51D54B}"/>
    <cellStyle name="Comma 3 14 2" xfId="7750" xr:uid="{9B46897D-9F8B-4A16-B426-8B8B2317BE0E}"/>
    <cellStyle name="Comma 3 14 3" xfId="15142" xr:uid="{554709AB-58D9-459C-B7B2-2E5F50F443B1}"/>
    <cellStyle name="Comma 3 15" xfId="6321" xr:uid="{96E821BE-B258-422B-B7AD-19DC5E63CAAE}"/>
    <cellStyle name="Comma 3 16" xfId="13517" xr:uid="{972A1651-1E86-4CAA-A203-64387DBF3642}"/>
    <cellStyle name="Comma 3 2" xfId="159" xr:uid="{0E223112-5F26-47C7-9AD2-B414C870F2E7}"/>
    <cellStyle name="Comma 3 2 10" xfId="8155" xr:uid="{33B4EE14-EFE4-46FB-83D7-DEBAC6AED4D3}"/>
    <cellStyle name="Comma 3 2 11" xfId="10565" xr:uid="{A8401558-E347-4C75-8EB7-2828DCDF0F06}"/>
    <cellStyle name="Comma 3 2 12" xfId="11156" xr:uid="{93152C88-946D-4B06-B055-00756B4DC6F9}"/>
    <cellStyle name="Comma 3 2 13" xfId="13533" xr:uid="{62324C2C-F780-4A8E-8C49-99B047432D66}"/>
    <cellStyle name="Comma 3 2 14" xfId="17881" xr:uid="{F5FC0AD7-73B5-41A3-B4B4-F88C288A9ECC}"/>
    <cellStyle name="Comma 3 2 2" xfId="1704" xr:uid="{5F1193F6-692E-4CC6-98FB-9356758705A2}"/>
    <cellStyle name="Comma 3 2 2 2" xfId="2394" xr:uid="{8456B406-13E1-46D5-94A5-C4F95226B2A2}"/>
    <cellStyle name="Comma 3 2 2 2 2" xfId="7208" xr:uid="{39EC92BE-3337-487D-BE7A-EB3DF696D0DA}"/>
    <cellStyle name="Comma 3 2 2 2 3" xfId="14189" xr:uid="{6F031E29-BBAD-4B0F-8ACC-F1FE0202E6F8}"/>
    <cellStyle name="Comma 3 2 2 3" xfId="7112" xr:uid="{779D57E0-F935-4D81-86BB-B134CC4FDB0B}"/>
    <cellStyle name="Comma 3 2 2 4" xfId="13909" xr:uid="{82677723-7C1A-4671-8CEC-DDA342065C81}"/>
    <cellStyle name="Comma 3 2 3" xfId="1705" xr:uid="{668F2E5D-9DAA-4BDA-B88A-75EDFB5D69D2}"/>
    <cellStyle name="Comma 3 2 3 2" xfId="7113" xr:uid="{7A053E1E-4C3B-40BB-85E8-0A47E8531B56}"/>
    <cellStyle name="Comma 3 2 3 3" xfId="13910" xr:uid="{9B627BEB-3A36-4B3B-9929-625E7454DCAB}"/>
    <cellStyle name="Comma 3 2 4" xfId="2395" xr:uid="{AEFE7DF7-BE9D-49D2-AB4A-27C7AB8883DC}"/>
    <cellStyle name="Comma 3 2 4 2" xfId="7209" xr:uid="{819A9401-6456-4923-A097-CFD2B3BB2FB8}"/>
    <cellStyle name="Comma 3 2 4 3" xfId="14190" xr:uid="{85D81E91-A0C9-496E-AF58-37B74D53CD72}"/>
    <cellStyle name="Comma 3 2 5" xfId="2396" xr:uid="{613BC1CD-78DF-409B-AC57-36195DCBBF71}"/>
    <cellStyle name="Comma 3 2 5 2" xfId="5146" xr:uid="{3C4955F3-5A21-420E-B3EA-5441C2F648FE}"/>
    <cellStyle name="Comma 3 2 5 2 2" xfId="16578" xr:uid="{064AEA8F-AB17-4A15-A800-D981514F2AEB}"/>
    <cellStyle name="Comma 3 2 5 3" xfId="7210" xr:uid="{D7E8D54F-1833-42E6-9CDF-8947C8130A57}"/>
    <cellStyle name="Comma 3 2 5 4" xfId="9449" xr:uid="{50E86FDD-45C6-4045-BCAA-328F9278137A}"/>
    <cellStyle name="Comma 3 2 5 5" xfId="10862" xr:uid="{DBB5233A-995C-401D-82D1-9CD9034014E5}"/>
    <cellStyle name="Comma 3 2 5 6" xfId="12083" xr:uid="{5DE87535-17BA-4085-83E3-0C89F59785D1}"/>
    <cellStyle name="Comma 3 2 5 7" xfId="14191" xr:uid="{AE3F4D13-E72F-4112-AE44-3719E2FECFE2}"/>
    <cellStyle name="Comma 3 2 5 8" xfId="18868" xr:uid="{0D492EA0-9110-4C44-A99E-DA2A2ACD8374}"/>
    <cellStyle name="Comma 3 2 6" xfId="2397" xr:uid="{014D79DD-5E96-4097-BB8C-B1E4E1326040}"/>
    <cellStyle name="Comma 3 2 6 2" xfId="5147" xr:uid="{8C44B85D-971F-443E-878B-BBC6C2596FC8}"/>
    <cellStyle name="Comma 3 2 6 2 2" xfId="16579" xr:uid="{4F072F87-E173-48F5-97B1-D0910CE6F2DE}"/>
    <cellStyle name="Comma 3 2 6 3" xfId="7211" xr:uid="{DFC33279-1DA7-4297-8BAF-11DEE6909260}"/>
    <cellStyle name="Comma 3 2 6 4" xfId="9450" xr:uid="{0C1F8147-A04B-4660-90D3-9C956E602B1B}"/>
    <cellStyle name="Comma 3 2 6 5" xfId="10863" xr:uid="{0D9ED571-65C0-4838-95AF-FC9C164FCE1D}"/>
    <cellStyle name="Comma 3 2 6 6" xfId="12084" xr:uid="{5097BEBA-4366-4B52-9916-61C2DE1C00E3}"/>
    <cellStyle name="Comma 3 2 6 7" xfId="14192" xr:uid="{37A03921-11C0-4602-AB9F-AABA0319B6E7}"/>
    <cellStyle name="Comma 3 2 6 8" xfId="18869" xr:uid="{367C6B4A-CA18-438C-B877-B2931BCDE209}"/>
    <cellStyle name="Comma 3 2 7" xfId="307" xr:uid="{D5A57628-9F2D-494C-A44B-C89600991746}"/>
    <cellStyle name="Comma 3 2 7 2" xfId="6367" xr:uid="{E1DC2FBF-A8C3-4C38-94D2-62291BF9A06A}"/>
    <cellStyle name="Comma 3 2 7 3" xfId="13574" xr:uid="{04EBEA63-6F0B-4D17-9A77-6506190A373A}"/>
    <cellStyle name="Comma 3 2 8" xfId="3814" xr:uid="{2F4E5ED3-7E53-41FB-A234-B704A4FF2C54}"/>
    <cellStyle name="Comma 3 2 8 2" xfId="15246" xr:uid="{DFC66AE8-2870-4E02-B25C-E7F4517896FA}"/>
    <cellStyle name="Comma 3 2 9" xfId="6332" xr:uid="{B17E7C7F-97C5-4DC8-9E53-4C08807EEFA0}"/>
    <cellStyle name="Comma 3 3" xfId="1706" xr:uid="{B78BAA6D-BEBF-4ADF-A438-5B6170790C16}"/>
    <cellStyle name="Comma 3 3 2" xfId="2398" xr:uid="{8E7EE862-85A6-4ACA-8C51-83A311268714}"/>
    <cellStyle name="Comma 3 3 2 10" xfId="14193" xr:uid="{872C7AA3-E5B9-4776-B240-89316746466A}"/>
    <cellStyle name="Comma 3 3 2 11" xfId="18870" xr:uid="{5F5E47EA-5E5D-4363-9538-44140FC7624E}"/>
    <cellStyle name="Comma 3 3 2 2" xfId="2399" xr:uid="{7FA0924D-3F90-4928-A6BD-769EA6F5CCE4}"/>
    <cellStyle name="Comma 3 3 2 2 2" xfId="2400" xr:uid="{B30BDE39-6C1D-46C1-B88F-D9B92A699AE1}"/>
    <cellStyle name="Comma 3 3 2 2 2 2" xfId="5150" xr:uid="{2C107B35-D7C3-4D76-9634-CCB97B8E10E2}"/>
    <cellStyle name="Comma 3 3 2 2 2 2 2" xfId="16582" xr:uid="{DEE77F3E-B02D-4E16-9F43-32B1FCF128DD}"/>
    <cellStyle name="Comma 3 3 2 2 2 3" xfId="7214" xr:uid="{0451895E-F06B-4DCC-B145-AB7FF793B9F1}"/>
    <cellStyle name="Comma 3 3 2 2 2 4" xfId="9453" xr:uid="{2BEF3E5B-52A6-4AAD-B157-7C2977EDE7E8}"/>
    <cellStyle name="Comma 3 3 2 2 2 5" xfId="10866" xr:uid="{37B5449F-10E4-4A68-A5C3-2F37F2F8E678}"/>
    <cellStyle name="Comma 3 3 2 2 2 6" xfId="12087" xr:uid="{B0E9BF96-C09F-40F1-88B4-4BF5FF42F12F}"/>
    <cellStyle name="Comma 3 3 2 2 2 7" xfId="14195" xr:uid="{06FCF4F0-EEDB-4693-9210-6490B063D9AA}"/>
    <cellStyle name="Comma 3 3 2 2 2 8" xfId="18872" xr:uid="{D66F7F2A-4AC5-4BB5-AC04-41D09A38C4B6}"/>
    <cellStyle name="Comma 3 3 2 2 3" xfId="5149" xr:uid="{E575783C-70AB-4858-8463-FC760783FA7D}"/>
    <cellStyle name="Comma 3 3 2 2 3 2" xfId="16581" xr:uid="{69707818-3F67-4EE3-AB8E-F62066CC949C}"/>
    <cellStyle name="Comma 3 3 2 2 4" xfId="7213" xr:uid="{C091591D-7DBF-494F-832E-C2242B579B48}"/>
    <cellStyle name="Comma 3 3 2 2 5" xfId="9452" xr:uid="{E349A103-4D27-4195-B86F-159047273E5D}"/>
    <cellStyle name="Comma 3 3 2 2 6" xfId="10865" xr:uid="{5613A706-E020-4870-9E32-22395383D7D5}"/>
    <cellStyle name="Comma 3 3 2 2 7" xfId="12086" xr:uid="{29C0B129-44CD-480D-A83D-BF8BDA8B60E8}"/>
    <cellStyle name="Comma 3 3 2 2 8" xfId="14194" xr:uid="{EEB59072-1550-415F-96C2-30E98D5DE79E}"/>
    <cellStyle name="Comma 3 3 2 2 9" xfId="18871" xr:uid="{A086F96C-127A-45B0-A2D5-764A8BCED7C8}"/>
    <cellStyle name="Comma 3 3 2 3" xfId="2401" xr:uid="{9E83CB88-266D-42B4-8898-3393394EB49A}"/>
    <cellStyle name="Comma 3 3 2 3 2" xfId="2402" xr:uid="{27CFB72E-C026-4586-B9D5-0030479AD366}"/>
    <cellStyle name="Comma 3 3 2 3 2 2" xfId="5152" xr:uid="{637F1678-F8E3-4764-A303-109C28EE77AA}"/>
    <cellStyle name="Comma 3 3 2 3 2 2 2" xfId="16584" xr:uid="{3642E120-3353-4FB0-AE8A-0935B046E694}"/>
    <cellStyle name="Comma 3 3 2 3 2 3" xfId="7216" xr:uid="{63F8983C-8E25-408E-924B-E2257ADC7FD4}"/>
    <cellStyle name="Comma 3 3 2 3 2 4" xfId="9455" xr:uid="{B18849A1-64F9-4866-BC6C-1513028232CE}"/>
    <cellStyle name="Comma 3 3 2 3 2 5" xfId="10868" xr:uid="{4EEBE688-5F15-435E-9247-79B02A7B867B}"/>
    <cellStyle name="Comma 3 3 2 3 2 6" xfId="12089" xr:uid="{B2D04062-AD0B-49C4-99C9-14663751EB9C}"/>
    <cellStyle name="Comma 3 3 2 3 2 7" xfId="14197" xr:uid="{D604011D-1DA8-4BAA-82D7-6E5C30E3C6F6}"/>
    <cellStyle name="Comma 3 3 2 3 2 8" xfId="18874" xr:uid="{FF4EF568-FDF5-4CF4-8016-2E11D3D2986A}"/>
    <cellStyle name="Comma 3 3 2 3 3" xfId="5151" xr:uid="{9CD4F1A1-29EE-4F67-BF3A-2CFF5EC748B0}"/>
    <cellStyle name="Comma 3 3 2 3 3 2" xfId="16583" xr:uid="{C990FAF4-7003-4081-940D-1EAC64ABEAC9}"/>
    <cellStyle name="Comma 3 3 2 3 4" xfId="7215" xr:uid="{2FB5DE0D-4860-4011-BF32-D2CFD9D4F759}"/>
    <cellStyle name="Comma 3 3 2 3 5" xfId="9454" xr:uid="{7A7C34CD-3E3D-471F-B425-1E9B5BF11D0D}"/>
    <cellStyle name="Comma 3 3 2 3 6" xfId="10867" xr:uid="{C8826C43-830F-49FE-8C06-289BFD5EA5C3}"/>
    <cellStyle name="Comma 3 3 2 3 7" xfId="12088" xr:uid="{402C7881-345E-437B-ADB6-FBA1460A1B39}"/>
    <cellStyle name="Comma 3 3 2 3 8" xfId="14196" xr:uid="{996DC821-E9D7-48CE-B6C4-D715F8082F25}"/>
    <cellStyle name="Comma 3 3 2 3 9" xfId="18873" xr:uid="{BEDB26D2-6F26-460A-BA03-78D64E436C94}"/>
    <cellStyle name="Comma 3 3 2 4" xfId="2403" xr:uid="{10041D3E-FEE1-469C-8DD2-C70BC6B6F4E7}"/>
    <cellStyle name="Comma 3 3 2 4 2" xfId="5153" xr:uid="{42E7B774-05A4-434D-A8DB-F5DEFB98EA94}"/>
    <cellStyle name="Comma 3 3 2 4 2 2" xfId="16585" xr:uid="{AA7A7E92-9C32-4217-BADB-2895AD827D99}"/>
    <cellStyle name="Comma 3 3 2 4 3" xfId="7217" xr:uid="{5DDC923B-76A1-4DC3-B933-EAB105A91131}"/>
    <cellStyle name="Comma 3 3 2 4 4" xfId="9456" xr:uid="{A086E7AB-8E54-40EA-BF6C-3DCB5332E48A}"/>
    <cellStyle name="Comma 3 3 2 4 5" xfId="10869" xr:uid="{EB4C1847-F9FD-4872-BE32-7445790027FB}"/>
    <cellStyle name="Comma 3 3 2 4 6" xfId="12090" xr:uid="{81E927F3-3797-4876-A99C-DCF551962E7B}"/>
    <cellStyle name="Comma 3 3 2 4 7" xfId="14198" xr:uid="{43D07A54-F4E8-4BEA-9142-8DAC3983039E}"/>
    <cellStyle name="Comma 3 3 2 4 8" xfId="18875" xr:uid="{13A07E1F-A9B4-4E7A-A115-387AA6141985}"/>
    <cellStyle name="Comma 3 3 2 5" xfId="5148" xr:uid="{1A7E0C29-44B5-4EBB-BF8E-6DB83E0FE0DA}"/>
    <cellStyle name="Comma 3 3 2 5 2" xfId="16580" xr:uid="{2947D56B-349F-48AD-A8F4-BCF62E7340AB}"/>
    <cellStyle name="Comma 3 3 2 6" xfId="7212" xr:uid="{4D8838A4-E27A-433B-9DD6-87032C982DE9}"/>
    <cellStyle name="Comma 3 3 2 7" xfId="9451" xr:uid="{1B5599F5-ED48-4FC9-976E-0A41634D53B9}"/>
    <cellStyle name="Comma 3 3 2 8" xfId="10864" xr:uid="{AA43EE52-1F85-4AD0-8DB1-5B7D755AD687}"/>
    <cellStyle name="Comma 3 3 2 9" xfId="12085" xr:uid="{41E20D0E-564B-4AB2-9FD6-95EBAEB1827C}"/>
    <cellStyle name="Comma 3 3 3" xfId="2404" xr:uid="{F473C77A-F1FD-48A6-B30E-A117446541FB}"/>
    <cellStyle name="Comma 3 3 3 2" xfId="7218" xr:uid="{42C80803-A0B5-475D-9294-710E7C2C3FF3}"/>
    <cellStyle name="Comma 3 3 3 3" xfId="14199" xr:uid="{D623F694-D8AE-4233-AB88-BFB583D8B1B3}"/>
    <cellStyle name="Comma 3 3 4" xfId="7114" xr:uid="{32859B98-67EC-456A-904C-0F9E9A359038}"/>
    <cellStyle name="Comma 3 3 5" xfId="13911" xr:uid="{4C678D10-AB30-42F2-86B6-8FB584DEC9AF}"/>
    <cellStyle name="Comma 3 4" xfId="1707" xr:uid="{861FBC23-5E76-40AA-930F-3B4556EE915F}"/>
    <cellStyle name="Comma 3 4 2" xfId="2405" xr:uid="{D130AF0F-F968-4CEA-A849-D51F3D9B222C}"/>
    <cellStyle name="Comma 3 4 2 2" xfId="7219" xr:uid="{CD27DB8F-F3EA-4AB9-B5B6-B261A38D6647}"/>
    <cellStyle name="Comma 3 4 2 3" xfId="14200" xr:uid="{094E8332-A37F-4F0D-85D4-F84635C4EF74}"/>
    <cellStyle name="Comma 3 4 3" xfId="7115" xr:uid="{0C573F07-74FC-485D-91B6-AB3B9F67FF45}"/>
    <cellStyle name="Comma 3 4 4" xfId="13912" xr:uid="{7113ABE9-B2F4-4969-B637-30BFED90C794}"/>
    <cellStyle name="Comma 3 5" xfId="1708" xr:uid="{2A713693-1AC2-435A-856E-41E33B435A59}"/>
    <cellStyle name="Comma 3 5 2" xfId="7116" xr:uid="{3E6461F0-E0C7-4EBD-9770-C96634FB7E29}"/>
    <cellStyle name="Comma 3 5 3" xfId="13913" xr:uid="{A81849A0-77D8-49E1-81A1-8BBABE31128A}"/>
    <cellStyle name="Comma 3 6" xfId="1709" xr:uid="{572AA39A-2A09-4552-9040-E76F9CDC523B}"/>
    <cellStyle name="Comma 3 6 2" xfId="7117" xr:uid="{9F758D6F-DE81-4AED-AC95-EB7D7EDA6D22}"/>
    <cellStyle name="Comma 3 6 3" xfId="13914" xr:uid="{04E2953D-F554-415D-8E9F-8DC238CDDF67}"/>
    <cellStyle name="Comma 3 7" xfId="1710" xr:uid="{64212DCB-663A-4E20-9B11-7356BEF2C298}"/>
    <cellStyle name="Comma 3 7 2" xfId="1711" xr:uid="{7FE7DD83-6706-44F5-9ACD-C64D4A157205}"/>
    <cellStyle name="Comma 3 7 2 2" xfId="7119" xr:uid="{6F5B4812-DF36-4D90-843A-D10D3F1FAA50}"/>
    <cellStyle name="Comma 3 7 2 3" xfId="13916" xr:uid="{0F164BF2-BCE3-4999-BF13-A75A74A8D9EA}"/>
    <cellStyle name="Comma 3 7 3" xfId="7118" xr:uid="{5D221AB7-F859-4DB1-B1FE-FE827B6A7564}"/>
    <cellStyle name="Comma 3 7 4" xfId="13915" xr:uid="{B000C424-8A24-4586-91E0-14747DB05D26}"/>
    <cellStyle name="Comma 3 8" xfId="1712" xr:uid="{13BE1EA9-7775-4119-9776-FF7825B6A724}"/>
    <cellStyle name="Comma 3 8 2" xfId="4697" xr:uid="{308818CD-7E02-4D3F-A810-79644CA74C0C}"/>
    <cellStyle name="Comma 3 8 2 2" xfId="16129" xr:uid="{E2C45A92-B527-40A4-8917-602F6ED5D695}"/>
    <cellStyle name="Comma 3 8 3" xfId="7120" xr:uid="{2AED186E-BEC1-4BD4-98E1-592E5E347B42}"/>
    <cellStyle name="Comma 3 8 4" xfId="9170" xr:uid="{C6259414-7D8B-4D0C-A602-AACF2CF862B6}"/>
    <cellStyle name="Comma 3 8 5" xfId="10825" xr:uid="{2F0EFF63-CA37-448C-9B5E-0BA0BB0CC2BF}"/>
    <cellStyle name="Comma 3 8 6" xfId="11787" xr:uid="{6F099625-2041-41EB-9708-B6C07B1FF8C1}"/>
    <cellStyle name="Comma 3 8 7" xfId="13917" xr:uid="{95584E75-5E71-4C80-8B38-4DED8A3E30E8}"/>
    <cellStyle name="Comma 3 8 8" xfId="18830" xr:uid="{219E3353-395B-466B-B1DD-03C36DB97F1E}"/>
    <cellStyle name="Comma 3 9" xfId="2406" xr:uid="{2CF66DFD-D174-4FC6-9858-08F6E1A4D4EC}"/>
    <cellStyle name="Comma 3 9 2" xfId="7220" xr:uid="{8CA92EFC-7F17-48A4-8088-EC5B41739CD6}"/>
    <cellStyle name="Comma 3 9 3" xfId="14201" xr:uid="{454D7316-54BF-446D-84B8-041EB44FDA63}"/>
    <cellStyle name="Comma 3_November Recharges Corporate" xfId="2407" xr:uid="{9B4B33BE-6FEE-49B6-8FAD-7E9A4BBF1238}"/>
    <cellStyle name="Comma 30" xfId="13464" xr:uid="{BEE3B1F4-EAAB-4D3D-94B2-112F17152A3D}"/>
    <cellStyle name="Comma 31" xfId="17842" xr:uid="{DD1C98F9-B5C9-4887-83D5-A6428E5FCDCA}"/>
    <cellStyle name="Comma 4" xfId="152" xr:uid="{4B81EEDF-B073-48E6-867E-9412F7E417CD}"/>
    <cellStyle name="Comma 4 10" xfId="3702" xr:uid="{6421DA60-6AE2-45C3-BC41-76D15847DE3C}"/>
    <cellStyle name="Comma 4 10 2" xfId="7748" xr:uid="{3912170C-01EF-4349-BF51-BF05F07AABE1}"/>
    <cellStyle name="Comma 4 10 3" xfId="15140" xr:uid="{1844CA73-3486-4BDB-BD9A-9D706A176F79}"/>
    <cellStyle name="Comma 4 11" xfId="6327" xr:uid="{266B6A06-38D7-4E7D-96B0-6CB31A525F29}"/>
    <cellStyle name="Comma 4 12" xfId="13526" xr:uid="{212AFF1F-B3A6-45B4-B0C5-E2E9D8864959}"/>
    <cellStyle name="Comma 4 2" xfId="2408" xr:uid="{8F1D9C3F-1D99-40D0-B9BE-7568F3E7CB3B}"/>
    <cellStyle name="Comma 4 2 10" xfId="18876" xr:uid="{B290FE5F-DCE7-42DF-8393-48E34292E21E}"/>
    <cellStyle name="Comma 4 2 2" xfId="2409" xr:uid="{BCC7701B-433E-4D5A-9CF4-4DA0E4869F11}"/>
    <cellStyle name="Comma 4 2 2 2" xfId="5155" xr:uid="{B76C337E-0824-4B2A-A1F3-68E0EE9DFCD3}"/>
    <cellStyle name="Comma 4 2 2 2 2" xfId="16587" xr:uid="{00DF3A76-4708-4E79-AF4E-8C6446BFF7E0}"/>
    <cellStyle name="Comma 4 2 2 3" xfId="7222" xr:uid="{2FF01099-AD9E-4145-9B18-DAC66CCE78D8}"/>
    <cellStyle name="Comma 4 2 2 4" xfId="9458" xr:uid="{A5C0492A-6F9D-4BC6-B057-F29A6BEC41F0}"/>
    <cellStyle name="Comma 4 2 2 5" xfId="10871" xr:uid="{BA56BF99-66FC-47BF-A594-9E01C239A18F}"/>
    <cellStyle name="Comma 4 2 2 6" xfId="12093" xr:uid="{61A87A34-3AAC-45A3-A3EE-BF989FF36FA1}"/>
    <cellStyle name="Comma 4 2 2 7" xfId="14203" xr:uid="{31DA958A-8E0B-4BAB-91F6-57869D26FA87}"/>
    <cellStyle name="Comma 4 2 2 8" xfId="18877" xr:uid="{8098C7BB-0030-4CAB-95E7-6C52286AAA93}"/>
    <cellStyle name="Comma 4 2 3" xfId="2410" xr:uid="{CFBBC97A-F231-44A0-AB10-75DC48604D98}"/>
    <cellStyle name="Comma 4 2 3 2" xfId="5156" xr:uid="{8331B11C-83E9-42D8-A32B-2070A109C23C}"/>
    <cellStyle name="Comma 4 2 3 2 2" xfId="16588" xr:uid="{9308BE07-4D06-4CE0-A361-E22DE9B3D31C}"/>
    <cellStyle name="Comma 4 2 3 3" xfId="7223" xr:uid="{6DF71EF9-2D5E-4E29-A389-0AB62911F983}"/>
    <cellStyle name="Comma 4 2 3 4" xfId="9459" xr:uid="{896C35BD-2FD8-48C2-859F-8B97497314F5}"/>
    <cellStyle name="Comma 4 2 3 5" xfId="10872" xr:uid="{8366A4AD-FDFD-4A4A-83AE-3DE16E1E307A}"/>
    <cellStyle name="Comma 4 2 3 6" xfId="12094" xr:uid="{A0D910A6-384A-42A4-8B4D-635603105A94}"/>
    <cellStyle name="Comma 4 2 3 7" xfId="14204" xr:uid="{EBFFF5ED-73D8-44BF-9C04-3B5B76B62639}"/>
    <cellStyle name="Comma 4 2 3 8" xfId="18878" xr:uid="{D0F0B047-B81D-4041-BDF6-E43B643897BA}"/>
    <cellStyle name="Comma 4 2 4" xfId="5154" xr:uid="{134F1952-387A-486F-8F90-F2AE044CDE0F}"/>
    <cellStyle name="Comma 4 2 4 2" xfId="16586" xr:uid="{3A5E56F6-3B89-4E4A-8FA0-F38BABA7D481}"/>
    <cellStyle name="Comma 4 2 5" xfId="7221" xr:uid="{9C02180E-9CCA-487B-B074-5F46617539F8}"/>
    <cellStyle name="Comma 4 2 6" xfId="9457" xr:uid="{574A7BAC-1950-43E9-A880-0C7BAFB3DDBD}"/>
    <cellStyle name="Comma 4 2 7" xfId="10870" xr:uid="{E30872F4-41F3-450D-9F92-508419825156}"/>
    <cellStyle name="Comma 4 2 8" xfId="12092" xr:uid="{50F0DBA6-7DC6-4F9F-923C-1CCFF1173B47}"/>
    <cellStyle name="Comma 4 2 9" xfId="14202" xr:uid="{56CEB736-12C4-458D-BA33-F61E585B3A1D}"/>
    <cellStyle name="Comma 4 3" xfId="2411" xr:uid="{87C70878-DECF-4077-99E1-8A7D06DE8796}"/>
    <cellStyle name="Comma 4 3 10" xfId="18879" xr:uid="{D3B65A1C-0E77-49D3-995A-D2CE2FFAE669}"/>
    <cellStyle name="Comma 4 3 2" xfId="2412" xr:uid="{FDB95D2B-62FF-43AD-AEB6-2FB171D0678D}"/>
    <cellStyle name="Comma 4 3 2 2" xfId="5158" xr:uid="{40E80E91-F4AF-4084-9719-28405694962A}"/>
    <cellStyle name="Comma 4 3 2 2 2" xfId="16590" xr:uid="{E608B55D-1215-45AB-A488-A49A96EAA443}"/>
    <cellStyle name="Comma 4 3 2 3" xfId="7225" xr:uid="{D47EB9A3-9AF7-428F-AF09-1966DA359C78}"/>
    <cellStyle name="Comma 4 3 2 4" xfId="9461" xr:uid="{69666960-638A-4F4F-B557-8259AFBDC1EA}"/>
    <cellStyle name="Comma 4 3 2 5" xfId="10874" xr:uid="{04D0B3C4-F785-45C3-A74C-A0FDF6AF0884}"/>
    <cellStyle name="Comma 4 3 2 6" xfId="12096" xr:uid="{96099CE9-B11B-4FA2-A6BA-C7A6EB434628}"/>
    <cellStyle name="Comma 4 3 2 7" xfId="14206" xr:uid="{CA4945EA-F9C4-41E5-94CB-B57479C26588}"/>
    <cellStyle name="Comma 4 3 2 8" xfId="18880" xr:uid="{949976A0-D78D-4BB6-9577-963806DC5587}"/>
    <cellStyle name="Comma 4 3 3" xfId="2413" xr:uid="{A1C435A4-973B-4462-9916-04A985CC0CCB}"/>
    <cellStyle name="Comma 4 3 3 2" xfId="5159" xr:uid="{1B7046AF-9FF6-4D7E-834F-05FB0B96C407}"/>
    <cellStyle name="Comma 4 3 3 2 2" xfId="16591" xr:uid="{BCE38615-795A-47F5-BBC6-86CB49C0E681}"/>
    <cellStyle name="Comma 4 3 3 3" xfId="7226" xr:uid="{E258631A-5E2E-44B4-A298-42C2C51463D8}"/>
    <cellStyle name="Comma 4 3 3 4" xfId="9462" xr:uid="{A6DF8C86-7C90-49EC-8BA5-D3EBFFC83706}"/>
    <cellStyle name="Comma 4 3 3 5" xfId="10875" xr:uid="{CF56BE5A-3DC5-4D82-8898-36613920F890}"/>
    <cellStyle name="Comma 4 3 3 6" xfId="12097" xr:uid="{6B2652BF-8120-4535-ADC8-2F46C067DF8B}"/>
    <cellStyle name="Comma 4 3 3 7" xfId="14207" xr:uid="{4BC1100E-5A31-444C-95E3-434BFFC343D6}"/>
    <cellStyle name="Comma 4 3 3 8" xfId="18881" xr:uid="{932D7157-5A8F-45A8-AA1E-40799AEFF872}"/>
    <cellStyle name="Comma 4 3 4" xfId="5157" xr:uid="{E72BAE83-7C30-4508-AD9F-B78408E646A1}"/>
    <cellStyle name="Comma 4 3 4 2" xfId="16589" xr:uid="{89AF3874-B945-4FFE-A856-AD49BCC12CD7}"/>
    <cellStyle name="Comma 4 3 5" xfId="7224" xr:uid="{04B44F73-7E35-4D3D-8BEB-CEF8277124F1}"/>
    <cellStyle name="Comma 4 3 6" xfId="9460" xr:uid="{A2D79CF0-C66E-4B1A-8940-51411F116918}"/>
    <cellStyle name="Comma 4 3 7" xfId="10873" xr:uid="{D10906FF-2444-41FE-AC67-60B853BCC8BD}"/>
    <cellStyle name="Comma 4 3 8" xfId="12095" xr:uid="{3CD3BE05-68BC-4846-8837-6C2C6B647F38}"/>
    <cellStyle name="Comma 4 3 9" xfId="14205" xr:uid="{E723E5EE-3752-44E6-9899-E3DB8ED852DE}"/>
    <cellStyle name="Comma 4 4" xfId="2414" xr:uid="{8F020D77-EE46-4D05-9A63-F2B6EDAFF792}"/>
    <cellStyle name="Comma 4 4 2" xfId="5160" xr:uid="{A91BDEA8-33B0-4C49-AFEF-8CD00EFD8955}"/>
    <cellStyle name="Comma 4 4 2 2" xfId="16592" xr:uid="{A2F20DA7-8FE5-4B86-B741-FF265C1F8415}"/>
    <cellStyle name="Comma 4 4 3" xfId="7227" xr:uid="{DFB955DC-A1C7-41C3-9190-4AD600113C2C}"/>
    <cellStyle name="Comma 4 4 4" xfId="9463" xr:uid="{FFD23308-E101-4D46-8997-C32BE9EE7A47}"/>
    <cellStyle name="Comma 4 4 5" xfId="10876" xr:uid="{15C080E0-DA06-491D-BFA0-BFF686474473}"/>
    <cellStyle name="Comma 4 4 6" xfId="12098" xr:uid="{96FF6692-3722-4626-BF86-7F5E8E937500}"/>
    <cellStyle name="Comma 4 4 7" xfId="14208" xr:uid="{51639E4C-BCBB-4813-BC2C-C47F7B93D281}"/>
    <cellStyle name="Comma 4 4 8" xfId="18882" xr:uid="{89F0FE49-F020-4350-B2D5-A159167BA46C}"/>
    <cellStyle name="Comma 4 5" xfId="2415" xr:uid="{2D836361-9EE4-4918-A69C-E9BD6BDA750D}"/>
    <cellStyle name="Comma 4 5 2" xfId="5161" xr:uid="{8F41975B-71B1-403D-83C6-B655017D7CAB}"/>
    <cellStyle name="Comma 4 5 2 2" xfId="16593" xr:uid="{6F63E499-DEBF-43D5-A5A0-39974B775A34}"/>
    <cellStyle name="Comma 4 5 3" xfId="7228" xr:uid="{B59FF008-7CA3-4824-BF4C-F9ED7214DEE5}"/>
    <cellStyle name="Comma 4 5 4" xfId="9464" xr:uid="{AB4A846C-A32D-42B4-B69F-D71DD9C6B1BA}"/>
    <cellStyle name="Comma 4 5 5" xfId="10877" xr:uid="{3559CBB2-8A62-47F4-905D-AC08B9480DE9}"/>
    <cellStyle name="Comma 4 5 6" xfId="12099" xr:uid="{8805AF80-057C-4771-A98F-343B3910DE01}"/>
    <cellStyle name="Comma 4 5 7" xfId="14209" xr:uid="{D9E23505-C9D6-4605-B030-DEB0C59DCE8C}"/>
    <cellStyle name="Comma 4 5 8" xfId="18883" xr:uid="{A1F8D715-1664-4A99-8AF2-0CE05A62415F}"/>
    <cellStyle name="Comma 4 6" xfId="2416" xr:uid="{690695F9-7C95-41AE-9AA7-D5B75BFC4AC2}"/>
    <cellStyle name="Comma 4 6 2" xfId="7229" xr:uid="{B935899B-E943-4403-8835-E1167E528E18}"/>
    <cellStyle name="Comma 4 6 3" xfId="14210" xr:uid="{EBDD6BCF-9CCC-40C7-ADD6-99F1F03CFC56}"/>
    <cellStyle name="Comma 4 7" xfId="2417" xr:uid="{A734D2EC-A866-4E61-814E-3D4E9CF899CA}"/>
    <cellStyle name="Comma 4 7 2" xfId="7230" xr:uid="{4B40F0D5-D097-431B-8C0C-68F6456B4ED2}"/>
    <cellStyle name="Comma 4 7 3" xfId="14211" xr:uid="{7D52ABDA-0F11-40DD-BF2E-A7A13A190647}"/>
    <cellStyle name="Comma 4 8" xfId="2418" xr:uid="{FF4C0834-0A76-43E3-9F79-08BE5AB9B617}"/>
    <cellStyle name="Comma 4 8 2" xfId="5162" xr:uid="{7478B7B3-95C8-4F4A-9131-47636BFE41E9}"/>
    <cellStyle name="Comma 4 8 2 2" xfId="16594" xr:uid="{0DFA130B-F5C3-4A5D-9733-89F678D5095F}"/>
    <cellStyle name="Comma 4 8 3" xfId="7231" xr:uid="{DB9705C4-1519-4996-8AE1-85DCCA836AA2}"/>
    <cellStyle name="Comma 4 8 4" xfId="9465" xr:uid="{7A5996CA-6BE6-4C62-8195-3F44CA50053D}"/>
    <cellStyle name="Comma 4 8 5" xfId="10878" xr:uid="{A7E3FF74-EE23-469F-B9CC-D07CE5E9DA54}"/>
    <cellStyle name="Comma 4 8 6" xfId="12101" xr:uid="{DE3AF403-CE8E-433C-84BB-23DDA7AF52BF}"/>
    <cellStyle name="Comma 4 8 7" xfId="14212" xr:uid="{8320F184-093D-4363-B9C1-840EA7876FF1}"/>
    <cellStyle name="Comma 4 8 8" xfId="18884" xr:uid="{EC5F226D-9EFD-4319-A48A-E1D0F262745F}"/>
    <cellStyle name="Comma 4 9" xfId="1713" xr:uid="{E62CD5E4-EB61-49D6-B437-76A68E693113}"/>
    <cellStyle name="Comma 4 9 2" xfId="7121" xr:uid="{EFD3CB43-51D0-4A24-8B48-36DC89235E84}"/>
    <cellStyle name="Comma 4 9 3" xfId="13918" xr:uid="{5F07863E-6F70-40FF-8372-E9D30832057D}"/>
    <cellStyle name="Comma 5" xfId="157" xr:uid="{1EAE7DD7-F80D-4600-AF69-732FA6FC675A}"/>
    <cellStyle name="Comma 5 10" xfId="13531" xr:uid="{5DF42902-0CFC-4E0E-8385-7ADAA8DB729C}"/>
    <cellStyle name="Comma 5 2" xfId="2419" xr:uid="{82F95486-6F13-4511-A44C-88AB4A15A03F}"/>
    <cellStyle name="Comma 5 2 10" xfId="14213" xr:uid="{DA4BB575-2845-41D0-95A6-2A1069DF58C0}"/>
    <cellStyle name="Comma 5 2 11" xfId="18885" xr:uid="{72FAB147-01DA-4BCC-8564-01400942DC6F}"/>
    <cellStyle name="Comma 5 2 2" xfId="2420" xr:uid="{1DC25E6E-9608-4FA0-8596-D3075D7932AF}"/>
    <cellStyle name="Comma 5 2 2 2" xfId="5164" xr:uid="{5C44BEC7-B154-4A4F-9DF0-B6883436FCF9}"/>
    <cellStyle name="Comma 5 2 2 2 2" xfId="16596" xr:uid="{56A341D0-237C-4651-B681-87C031349F51}"/>
    <cellStyle name="Comma 5 2 2 3" xfId="7233" xr:uid="{87490F8D-AD1D-4A8E-BAD1-93B859F0721A}"/>
    <cellStyle name="Comma 5 2 2 4" xfId="9467" xr:uid="{5C4377C6-374C-4C71-9FF7-DC7AC44A5202}"/>
    <cellStyle name="Comma 5 2 2 5" xfId="10880" xr:uid="{E0DA6D2D-FAD5-46EB-BD76-C17641843F0D}"/>
    <cellStyle name="Comma 5 2 2 6" xfId="12103" xr:uid="{2A4020CF-0A3D-414C-AE82-14FCC6CD7DB8}"/>
    <cellStyle name="Comma 5 2 2 7" xfId="14214" xr:uid="{49A4FCEC-69C8-41E5-9849-0B4A8C205F28}"/>
    <cellStyle name="Comma 5 2 2 8" xfId="18886" xr:uid="{7E8CCAAF-5736-407C-A428-F4CA3E82FA05}"/>
    <cellStyle name="Comma 5 2 3" xfId="2421" xr:uid="{000EF383-B92C-46C0-B8F2-8652ED46C510}"/>
    <cellStyle name="Comma 5 2 3 2" xfId="5165" xr:uid="{4B203C15-09BF-49F2-954A-D1110C83DFF7}"/>
    <cellStyle name="Comma 5 2 3 2 2" xfId="16597" xr:uid="{66813F7A-F4AE-492D-8BD2-13C2043E27FB}"/>
    <cellStyle name="Comma 5 2 3 3" xfId="7234" xr:uid="{E72FBC31-DC55-491C-8E4C-8E254DEC37EC}"/>
    <cellStyle name="Comma 5 2 3 4" xfId="9468" xr:uid="{19D1B563-FDA0-4C42-B855-E9B69D5D0369}"/>
    <cellStyle name="Comma 5 2 3 5" xfId="10881" xr:uid="{494B6EAA-5786-4875-AE31-56084EC2490A}"/>
    <cellStyle name="Comma 5 2 3 6" xfId="12104" xr:uid="{3859081B-9E03-4B09-9F39-548A7216C15A}"/>
    <cellStyle name="Comma 5 2 3 7" xfId="14215" xr:uid="{75D01419-C2BF-405E-89E1-1EAADBA8F675}"/>
    <cellStyle name="Comma 5 2 3 8" xfId="18887" xr:uid="{C5BED9B4-AC75-4D1F-8C03-9662990074B2}"/>
    <cellStyle name="Comma 5 2 4" xfId="2422" xr:uid="{DACB0757-7EE7-4F01-AB39-79CFC1B7B933}"/>
    <cellStyle name="Comma 5 2 4 2" xfId="5166" xr:uid="{DCEF1B0A-9DD9-4A0E-9D62-807EB76DC016}"/>
    <cellStyle name="Comma 5 2 4 2 2" xfId="16598" xr:uid="{9A798CA4-CFB6-4BE4-8521-676C76FA01D4}"/>
    <cellStyle name="Comma 5 2 4 3" xfId="7235" xr:uid="{A4DAA2A1-3C90-406B-8BBF-F22EA7EE6E63}"/>
    <cellStyle name="Comma 5 2 4 4" xfId="9469" xr:uid="{32952EE0-6318-49FA-A080-9DA7232E37EA}"/>
    <cellStyle name="Comma 5 2 4 5" xfId="10882" xr:uid="{EEEE1CA7-0204-4C88-AEFA-73435395A258}"/>
    <cellStyle name="Comma 5 2 4 6" xfId="12105" xr:uid="{1AE75E3D-9487-41A7-B0CD-DE6AA5A142F9}"/>
    <cellStyle name="Comma 5 2 4 7" xfId="14216" xr:uid="{2D07D23E-A88F-4F18-8666-50BFF7DF5319}"/>
    <cellStyle name="Comma 5 2 4 8" xfId="18888" xr:uid="{4B602D38-9FE5-4610-A13F-5C8585F30DCA}"/>
    <cellStyle name="Comma 5 2 5" xfId="5163" xr:uid="{7CD6F678-C2BF-44B1-AFC0-47046AEA5660}"/>
    <cellStyle name="Comma 5 2 5 2" xfId="16595" xr:uid="{D683DA7F-E63A-4E50-B550-09B39D0E03AF}"/>
    <cellStyle name="Comma 5 2 6" xfId="7232" xr:uid="{88985AB3-1B66-4848-A1CD-1A16AFDABDC7}"/>
    <cellStyle name="Comma 5 2 7" xfId="9466" xr:uid="{75B4105A-EEBF-4266-8C4D-E729CFF138B3}"/>
    <cellStyle name="Comma 5 2 8" xfId="10879" xr:uid="{F503118E-1C44-497B-A864-1D1E6D3BA703}"/>
    <cellStyle name="Comma 5 2 9" xfId="12102" xr:uid="{768BCDEA-469F-428D-9465-57E9C817058D}"/>
    <cellStyle name="Comma 5 3" xfId="2423" xr:uid="{0F7FFB56-8A2E-4210-9FF3-CFAB93EB77A8}"/>
    <cellStyle name="Comma 5 3 2" xfId="7236" xr:uid="{35D80271-F11B-422D-AB1B-68B0F01E705F}"/>
    <cellStyle name="Comma 5 3 3" xfId="14217" xr:uid="{EF1B583F-E4D0-4583-918F-B13B843DF7FD}"/>
    <cellStyle name="Comma 5 4" xfId="2424" xr:uid="{2FEBB43A-1904-4144-8713-9B30113117C8}"/>
    <cellStyle name="Comma 5 4 2" xfId="5167" xr:uid="{18CB2CDC-FDF8-447A-9638-AECBE4256DD9}"/>
    <cellStyle name="Comma 5 4 2 2" xfId="16599" xr:uid="{10D158A1-EC35-4822-B70C-7552C7C02B90}"/>
    <cellStyle name="Comma 5 4 3" xfId="7237" xr:uid="{D9ECA677-F771-43D1-9ADE-F253616A898B}"/>
    <cellStyle name="Comma 5 4 4" xfId="9470" xr:uid="{BFB01CA9-9A99-4C34-B875-03FAF454733B}"/>
    <cellStyle name="Comma 5 4 5" xfId="10883" xr:uid="{2214A99A-AA02-45C3-88F5-A8294E333C7B}"/>
    <cellStyle name="Comma 5 4 6" xfId="12106" xr:uid="{28F4A9B1-0B25-497B-B268-92C0D21899FE}"/>
    <cellStyle name="Comma 5 4 7" xfId="14218" xr:uid="{0A75EFFA-C598-4F5A-A8EA-00B5744A07E2}"/>
    <cellStyle name="Comma 5 4 8" xfId="18889" xr:uid="{248B5B89-EB88-48D7-BDA9-88C59FA83292}"/>
    <cellStyle name="Comma 5 5" xfId="2425" xr:uid="{6F64206A-C456-4244-BF61-7E4079C1E7F8}"/>
    <cellStyle name="Comma 5 5 2" xfId="7238" xr:uid="{C520B285-D9F3-415D-87E3-AFC18578C8C1}"/>
    <cellStyle name="Comma 5 5 3" xfId="14219" xr:uid="{6EBEE94E-D481-4040-AD02-6159046236F4}"/>
    <cellStyle name="Comma 5 6" xfId="2426" xr:uid="{DBDE0F7C-4182-44FC-8720-96C0A190B724}"/>
    <cellStyle name="Comma 5 6 2" xfId="7239" xr:uid="{107FE150-D7D4-4285-8C9D-9160DF475B3B}"/>
    <cellStyle name="Comma 5 6 3" xfId="14220" xr:uid="{DDA72B81-7CCF-48BB-87E9-EDB9D8F948F4}"/>
    <cellStyle name="Comma 5 7" xfId="1714" xr:uid="{DF7791C1-BAF5-4BF4-A240-FA8CA9AA6268}"/>
    <cellStyle name="Comma 5 7 2" xfId="7122" xr:uid="{34A079A1-5DBB-4619-AB27-548AE1532F62}"/>
    <cellStyle name="Comma 5 7 3" xfId="13919" xr:uid="{390F9459-136D-431A-ABFE-06A9C10C3219}"/>
    <cellStyle name="Comma 5 8" xfId="3715" xr:uid="{C70A778D-2259-4CFB-8018-091A337ED129}"/>
    <cellStyle name="Comma 5 8 2" xfId="7751" xr:uid="{EEAFE1B0-28D0-478D-AF36-9785C50D152D}"/>
    <cellStyle name="Comma 5 8 3" xfId="15147" xr:uid="{22CB267E-EA55-41F9-B1FE-B4A0731E45B1}"/>
    <cellStyle name="Comma 5 9" xfId="6330" xr:uid="{A5BACC66-675A-41BF-9C85-6E9F4FABFC47}"/>
    <cellStyle name="Comma 6" xfId="1715" xr:uid="{A01BFBC5-8234-407A-82E5-618CA695CEE0}"/>
    <cellStyle name="Comma 6 2" xfId="1716" xr:uid="{480F5F13-6023-4319-87E1-4AFEE81F3F24}"/>
    <cellStyle name="Comma 6 2 2" xfId="2427" xr:uid="{D83A16A9-68EB-4931-AB90-2A91A8619D7C}"/>
    <cellStyle name="Comma 6 2 2 2" xfId="2428" xr:uid="{124E8B03-10FA-4C7D-AA84-91844188F1D3}"/>
    <cellStyle name="Comma 6 2 2 2 2" xfId="7241" xr:uid="{E32D3D78-F878-4DAA-9560-075283005A13}"/>
    <cellStyle name="Comma 6 2 2 2 3" xfId="14222" xr:uid="{5885F425-3789-4951-B603-8332BBB60FCB}"/>
    <cellStyle name="Comma 6 2 2 3" xfId="2429" xr:uid="{C0761BC4-3C92-4418-87A1-2B7686DDC8BE}"/>
    <cellStyle name="Comma 6 2 2 3 2" xfId="5168" xr:uid="{63C79871-3E04-4F23-AC67-F6F806660862}"/>
    <cellStyle name="Comma 6 2 2 3 2 2" xfId="16600" xr:uid="{BACC7A4B-4721-448C-B773-642977D4BAB1}"/>
    <cellStyle name="Comma 6 2 2 3 3" xfId="7242" xr:uid="{891F645F-ACF4-4CDF-88D4-D0C4A317F87E}"/>
    <cellStyle name="Comma 6 2 2 3 4" xfId="9471" xr:uid="{9FEF0B97-1F95-43E3-9C51-CD11A51479EF}"/>
    <cellStyle name="Comma 6 2 2 3 5" xfId="10884" xr:uid="{805C5026-228E-44F8-944A-B3FF289D99F8}"/>
    <cellStyle name="Comma 6 2 2 3 6" xfId="12109" xr:uid="{AFB18EEA-0B66-48AE-93C0-03D3EAF81534}"/>
    <cellStyle name="Comma 6 2 2 3 7" xfId="14223" xr:uid="{7930A3C9-84D0-4ABC-AB3E-1A3D69770470}"/>
    <cellStyle name="Comma 6 2 2 3 8" xfId="18890" xr:uid="{E2BBD350-C109-4269-BEF5-221C1BD76E10}"/>
    <cellStyle name="Comma 6 2 2 4" xfId="7240" xr:uid="{A0167540-F3FC-47A9-9AD8-23FD7EBBBF63}"/>
    <cellStyle name="Comma 6 2 2 5" xfId="14221" xr:uid="{ED6E2531-E996-42E5-9578-75BD61704BB3}"/>
    <cellStyle name="Comma 6 2 3" xfId="2430" xr:uid="{690AD52B-0D80-4F84-9D81-F1C83AE9C3F1}"/>
    <cellStyle name="Comma 6 2 3 2" xfId="5169" xr:uid="{46134511-60C1-4408-96E3-981C7DD9C77B}"/>
    <cellStyle name="Comma 6 2 3 2 2" xfId="16601" xr:uid="{EF81B2EB-E983-4A77-AEFB-876222CC239F}"/>
    <cellStyle name="Comma 6 2 3 3" xfId="7243" xr:uid="{0B6F1B5C-4778-43BC-BAC9-9917C6258793}"/>
    <cellStyle name="Comma 6 2 3 4" xfId="9472" xr:uid="{F0F57596-1361-4E32-A0DA-BC3C042830C9}"/>
    <cellStyle name="Comma 6 2 3 5" xfId="10885" xr:uid="{362269FF-6F1F-420F-A405-8E7346561A50}"/>
    <cellStyle name="Comma 6 2 3 6" xfId="12110" xr:uid="{2FB83CAB-F3B1-46FB-8C31-9BE779C66DD5}"/>
    <cellStyle name="Comma 6 2 3 7" xfId="14224" xr:uid="{66F0D00A-F393-4770-96B3-6AA7864E0611}"/>
    <cellStyle name="Comma 6 2 3 8" xfId="18891" xr:uid="{3D0B75A6-E030-4EDB-BFEA-499858836514}"/>
    <cellStyle name="Comma 6 2 4" xfId="2431" xr:uid="{220EF742-50F7-4471-98EA-E7FAE3FAE881}"/>
    <cellStyle name="Comma 6 2 4 2" xfId="5170" xr:uid="{D59CDDFE-A62D-47F6-8415-7C6DF01C7F50}"/>
    <cellStyle name="Comma 6 2 4 2 2" xfId="16602" xr:uid="{9E43D3F6-B51A-4442-A2AE-5B9A3C5AA63A}"/>
    <cellStyle name="Comma 6 2 4 3" xfId="7244" xr:uid="{5F09FB5E-6D3E-474C-B44B-413CDF71815D}"/>
    <cellStyle name="Comma 6 2 4 4" xfId="9473" xr:uid="{FBCA96A0-F07D-418B-AC37-3466F47D8B61}"/>
    <cellStyle name="Comma 6 2 4 5" xfId="10886" xr:uid="{A5701803-99EA-45E7-B86B-C5655B89B6DE}"/>
    <cellStyle name="Comma 6 2 4 6" xfId="12111" xr:uid="{3F8D191A-E4FE-4FB5-94DE-A91B298E7374}"/>
    <cellStyle name="Comma 6 2 4 7" xfId="14225" xr:uid="{846632F4-83CC-4700-BE21-047D69AAF09B}"/>
    <cellStyle name="Comma 6 2 4 8" xfId="18892" xr:uid="{ADE8462A-9029-4246-9857-DC82EC70E4DD}"/>
    <cellStyle name="Comma 6 2 5" xfId="2432" xr:uid="{FD7EFA72-4FDD-4DBE-A675-2AE8F0B8190F}"/>
    <cellStyle name="Comma 6 2 5 2" xfId="5171" xr:uid="{C09CECB1-C6E0-4EA0-917F-2F9890AA80B0}"/>
    <cellStyle name="Comma 6 2 5 2 2" xfId="16603" xr:uid="{72FBD88C-1118-404F-BE1D-380AE6D07DC8}"/>
    <cellStyle name="Comma 6 2 5 3" xfId="7245" xr:uid="{78962C5E-5510-4095-BE7A-65C4281810E9}"/>
    <cellStyle name="Comma 6 2 5 4" xfId="9474" xr:uid="{3BE5EDA9-68B7-4A7C-97F4-F81A4DFFE141}"/>
    <cellStyle name="Comma 6 2 5 5" xfId="10887" xr:uid="{7A49446B-47D6-40FC-90FA-C4DD0DB2EE4D}"/>
    <cellStyle name="Comma 6 2 5 6" xfId="12112" xr:uid="{5908F2A7-5A5B-4D6B-96A1-5299CBD4150A}"/>
    <cellStyle name="Comma 6 2 5 7" xfId="14226" xr:uid="{0E7F0388-FAAD-4CDE-8970-97542C6B65CE}"/>
    <cellStyle name="Comma 6 2 5 8" xfId="18893" xr:uid="{711B7153-569F-4793-9905-42B0BC2E8D4E}"/>
    <cellStyle name="Comma 6 2 6" xfId="7124" xr:uid="{0DEF6ABC-5C0B-4D6D-8C47-D85E86082245}"/>
    <cellStyle name="Comma 6 2 7" xfId="13921" xr:uid="{5A62DFA2-2F23-4EDB-A256-B7C5F00E458F}"/>
    <cellStyle name="Comma 6 3" xfId="2433" xr:uid="{A26EF1A7-DFFB-4112-95AC-A1368A0F6A2A}"/>
    <cellStyle name="Comma 6 3 10" xfId="18894" xr:uid="{11105F5C-0909-41DD-9901-13B580E8490E}"/>
    <cellStyle name="Comma 6 3 2" xfId="2434" xr:uid="{AB7DE14A-BC1D-44B4-BF04-6D0C5FB0E94A}"/>
    <cellStyle name="Comma 6 3 2 2" xfId="5173" xr:uid="{20B0ED9C-74FB-419F-AFAD-4CD99AB82BE7}"/>
    <cellStyle name="Comma 6 3 2 2 2" xfId="16605" xr:uid="{772CB2B2-6038-41EB-A5BA-EE4ED9B66FDF}"/>
    <cellStyle name="Comma 6 3 2 3" xfId="7247" xr:uid="{F858318D-DEB1-47E6-82DB-2DB687FC1427}"/>
    <cellStyle name="Comma 6 3 2 4" xfId="9476" xr:uid="{601D2ECD-8308-4B11-85C6-F73975690643}"/>
    <cellStyle name="Comma 6 3 2 5" xfId="10889" xr:uid="{DCF22F4D-2A69-4308-9058-6D68931E80B6}"/>
    <cellStyle name="Comma 6 3 2 6" xfId="12114" xr:uid="{3EBE767E-B3F4-4597-8A16-DD424AE321F4}"/>
    <cellStyle name="Comma 6 3 2 7" xfId="14228" xr:uid="{C1FD09D6-3F41-42CF-8072-87F7E2CC5800}"/>
    <cellStyle name="Comma 6 3 2 8" xfId="18895" xr:uid="{F64B6267-750D-4149-BA2B-48515D0C587C}"/>
    <cellStyle name="Comma 6 3 3" xfId="2435" xr:uid="{DE0E8060-17C5-4A10-8894-5539BA450CDE}"/>
    <cellStyle name="Comma 6 3 3 2" xfId="5174" xr:uid="{FD1C9B1D-7A9B-4909-903A-3C8C1EBD872F}"/>
    <cellStyle name="Comma 6 3 3 2 2" xfId="16606" xr:uid="{11E8D88B-6259-47F0-BD8C-2A71FDB91B8A}"/>
    <cellStyle name="Comma 6 3 3 3" xfId="7248" xr:uid="{7A1048AB-6E8A-47C9-9CB1-958090F59C41}"/>
    <cellStyle name="Comma 6 3 3 4" xfId="9477" xr:uid="{33CC78BA-C51D-4015-B79C-C1F88EADBF52}"/>
    <cellStyle name="Comma 6 3 3 5" xfId="10890" xr:uid="{C3713B75-D703-4EB1-A70C-DA34BEE23A72}"/>
    <cellStyle name="Comma 6 3 3 6" xfId="12115" xr:uid="{0E298997-0704-4663-A1B6-1D1850FA3D45}"/>
    <cellStyle name="Comma 6 3 3 7" xfId="14229" xr:uid="{0A73B00C-8800-40E1-AA8A-FC9CB0C10A3E}"/>
    <cellStyle name="Comma 6 3 3 8" xfId="18896" xr:uid="{8DC52B9E-5F6B-46C6-B3D7-E0AA49B33C24}"/>
    <cellStyle name="Comma 6 3 4" xfId="5172" xr:uid="{3F0E28E3-FF10-4E21-A11E-F5DADA5E6404}"/>
    <cellStyle name="Comma 6 3 4 2" xfId="16604" xr:uid="{4B928431-60AD-482F-8F0E-B4E7EAF080FC}"/>
    <cellStyle name="Comma 6 3 5" xfId="7246" xr:uid="{B00AEEE9-4498-4BB3-A758-72DEC974FB38}"/>
    <cellStyle name="Comma 6 3 6" xfId="9475" xr:uid="{4A54C7AE-239E-4F71-B36A-7CD0F7EF8577}"/>
    <cellStyle name="Comma 6 3 7" xfId="10888" xr:uid="{8B5E7069-2DF5-43FD-9B60-CAE59B29B23E}"/>
    <cellStyle name="Comma 6 3 8" xfId="12113" xr:uid="{4CFA59A9-F9FC-4DDB-B5F7-A50464FBC5AA}"/>
    <cellStyle name="Comma 6 3 9" xfId="14227" xr:uid="{8DFE6676-D1E8-4E7F-AC36-9C68949D1AC9}"/>
    <cellStyle name="Comma 6 4" xfId="2436" xr:uid="{298214A0-0F14-49E9-8868-C8891D7B9EFD}"/>
    <cellStyle name="Comma 6 4 2" xfId="2437" xr:uid="{60DFFDA6-7EED-4FCF-9AF2-BC23CD5E9FDB}"/>
    <cellStyle name="Comma 6 4 3" xfId="2438" xr:uid="{460972B9-723D-4D6E-9EDE-867638E85CF3}"/>
    <cellStyle name="Comma 6 4 3 2" xfId="5175" xr:uid="{F89DB6EA-6135-4F36-A46C-0417C597CFFF}"/>
    <cellStyle name="Comma 6 4 3 2 2" xfId="16607" xr:uid="{502DEFC5-348B-4613-B3A0-F0E8237BF6FE}"/>
    <cellStyle name="Comma 6 4 3 3" xfId="7249" xr:uid="{A8881B79-94B9-4A89-A97B-675674170B4D}"/>
    <cellStyle name="Comma 6 4 3 4" xfId="9478" xr:uid="{03B46941-6D06-464D-A1FB-A4B78F8F7785}"/>
    <cellStyle name="Comma 6 4 3 5" xfId="10891" xr:uid="{CFB64854-2C06-4D91-9E27-A7ACF8A32B2B}"/>
    <cellStyle name="Comma 6 4 3 6" xfId="12117" xr:uid="{1C8778A4-C72F-4EFB-B854-7A324BFF5D6E}"/>
    <cellStyle name="Comma 6 4 3 7" xfId="14230" xr:uid="{4E5F10C3-D00E-461F-AD30-56404A0621C0}"/>
    <cellStyle name="Comma 6 4 3 8" xfId="18897" xr:uid="{3FD6DDE4-C62D-4957-808E-AFEAC5721045}"/>
    <cellStyle name="Comma 6 5" xfId="2439" xr:uid="{5594A5B0-5BDD-4CF6-B4F7-B88DAAAFEA23}"/>
    <cellStyle name="Comma 6 5 2" xfId="7250" xr:uid="{69405635-7B86-4833-8AFE-4B35CC8BA01F}"/>
    <cellStyle name="Comma 6 5 3" xfId="14231" xr:uid="{E74B4F6C-E8FF-4F17-8E30-0EB7C479E195}"/>
    <cellStyle name="Comma 6 6" xfId="2440" xr:uid="{7603989C-C67E-4C7A-B98F-ADAF0B389BB2}"/>
    <cellStyle name="Comma 6 6 2" xfId="5176" xr:uid="{4B72D0DB-73DA-4971-B76E-E3690F1F1459}"/>
    <cellStyle name="Comma 6 6 2 2" xfId="16608" xr:uid="{0B822F17-0E06-458F-A011-F128F090D20D}"/>
    <cellStyle name="Comma 6 6 3" xfId="7251" xr:uid="{5CFABD3A-2ADD-4D5A-A545-AB7C4B844978}"/>
    <cellStyle name="Comma 6 6 4" xfId="9479" xr:uid="{D81A5805-0A72-4AF7-AE4C-38B1408CC55A}"/>
    <cellStyle name="Comma 6 6 5" xfId="10892" xr:uid="{637307FB-661C-4374-8186-754F6F000EBE}"/>
    <cellStyle name="Comma 6 6 6" xfId="12118" xr:uid="{E374F29A-83DB-4E9A-B29D-CF57E9A7D934}"/>
    <cellStyle name="Comma 6 6 7" xfId="14232" xr:uid="{6854CB63-3527-48EA-B62F-69F6671227CA}"/>
    <cellStyle name="Comma 6 6 8" xfId="18898" xr:uid="{92124051-1F95-4CBF-9A9B-1E2592BC4D6D}"/>
    <cellStyle name="Comma 6 7" xfId="2441" xr:uid="{1D6CE68D-86A6-4CE6-8D58-DDF7D71B0BF2}"/>
    <cellStyle name="Comma 6 7 2" xfId="5177" xr:uid="{D7A211C1-A0BC-498F-AF3B-3E47212996E4}"/>
    <cellStyle name="Comma 6 7 2 2" xfId="16609" xr:uid="{A6DC0847-B072-40EC-8B22-6A3B88C4576D}"/>
    <cellStyle name="Comma 6 7 3" xfId="7252" xr:uid="{7442257E-64CB-4E8A-9DB9-4FEDDE966751}"/>
    <cellStyle name="Comma 6 7 4" xfId="9480" xr:uid="{269BD2CB-A19A-4D48-8BCA-9399BF3A7401}"/>
    <cellStyle name="Comma 6 7 5" xfId="10893" xr:uid="{79981E04-F972-4351-AE5B-BBABA7D78F51}"/>
    <cellStyle name="Comma 6 7 6" xfId="12119" xr:uid="{8926C725-92C1-4BD0-9031-99242DE15784}"/>
    <cellStyle name="Comma 6 7 7" xfId="14233" xr:uid="{88BDE20D-6D3C-4172-83C9-DAA42DA10F91}"/>
    <cellStyle name="Comma 6 7 8" xfId="18899" xr:uid="{7449BEB3-1DEF-43D8-A0B5-AC719512E4D1}"/>
    <cellStyle name="Comma 6 8" xfId="7123" xr:uid="{715DCA3C-F4EA-4181-8A63-D86D4F1BE078}"/>
    <cellStyle name="Comma 6 9" xfId="13920" xr:uid="{0F9B2C40-5F0C-4EDB-9982-DECB87455F39}"/>
    <cellStyle name="Comma 7" xfId="1717" xr:uid="{67E38DDE-1122-41CA-8E95-91567888A068}"/>
    <cellStyle name="Comma 7 10" xfId="13922" xr:uid="{F99E0024-C255-41FB-B2A6-24A6164F0EC2}"/>
    <cellStyle name="Comma 7 2" xfId="1718" xr:uid="{4753F4A5-A13A-4FC2-965F-9EA527B54E76}"/>
    <cellStyle name="Comma 7 2 2" xfId="2442" xr:uid="{33F8F95F-4F95-42CA-A7FD-82425AE8E288}"/>
    <cellStyle name="Comma 7 2 2 10" xfId="18900" xr:uid="{4E9C106D-091C-4193-80D0-5B422C650615}"/>
    <cellStyle name="Comma 7 2 2 2" xfId="2443" xr:uid="{E99EC16C-B010-45F3-A0C7-E7206017F0DB}"/>
    <cellStyle name="Comma 7 2 2 2 2" xfId="5179" xr:uid="{8E4BE100-3265-4BC8-B6AF-654632AAE57E}"/>
    <cellStyle name="Comma 7 2 2 2 2 2" xfId="16611" xr:uid="{95908844-826E-4034-9D45-9918691CDDC9}"/>
    <cellStyle name="Comma 7 2 2 2 3" xfId="7254" xr:uid="{10EE062E-4141-4F53-B982-5EA7C1E0D4CB}"/>
    <cellStyle name="Comma 7 2 2 2 4" xfId="9482" xr:uid="{5C54347A-50AE-45A9-9062-C7D4AE5230E5}"/>
    <cellStyle name="Comma 7 2 2 2 5" xfId="10895" xr:uid="{1D699D7D-5176-48EB-BBA7-BACC052A8131}"/>
    <cellStyle name="Comma 7 2 2 2 6" xfId="12121" xr:uid="{75E85A9C-08CF-4029-8CDE-8B48E42DE513}"/>
    <cellStyle name="Comma 7 2 2 2 7" xfId="14235" xr:uid="{CB740F3B-258D-4659-858E-C1ADE058AFB4}"/>
    <cellStyle name="Comma 7 2 2 2 8" xfId="18901" xr:uid="{E537B6E0-8C1D-48FD-BED1-2F23D52F4013}"/>
    <cellStyle name="Comma 7 2 2 3" xfId="2444" xr:uid="{F8DD4747-9285-447F-8FC6-A0B93156B40F}"/>
    <cellStyle name="Comma 7 2 2 3 2" xfId="5180" xr:uid="{FA3AAA57-0C6B-4A83-A901-99EE935C402C}"/>
    <cellStyle name="Comma 7 2 2 3 2 2" xfId="16612" xr:uid="{F58F7BD7-FE19-4E40-8CE1-6059480C1B9E}"/>
    <cellStyle name="Comma 7 2 2 3 3" xfId="7255" xr:uid="{4FECF0FC-78A8-4DE4-BCB7-3B4BDF3812FC}"/>
    <cellStyle name="Comma 7 2 2 3 4" xfId="9483" xr:uid="{1C85ED26-F5E1-4D32-866B-DB91EFC31598}"/>
    <cellStyle name="Comma 7 2 2 3 5" xfId="10896" xr:uid="{AAEDA587-836F-473E-AE05-E6B2E5A91CFF}"/>
    <cellStyle name="Comma 7 2 2 3 6" xfId="12122" xr:uid="{277C827F-8F11-4E4A-B735-9B1A43D89CB6}"/>
    <cellStyle name="Comma 7 2 2 3 7" xfId="14236" xr:uid="{A065C9D6-ED61-4761-A32E-3FFCE6B4D686}"/>
    <cellStyle name="Comma 7 2 2 3 8" xfId="18902" xr:uid="{F96AA717-26B5-47E8-8357-DF3904E5E5EF}"/>
    <cellStyle name="Comma 7 2 2 4" xfId="5178" xr:uid="{9F2CC4A4-5AF2-4038-833B-B136F2A63692}"/>
    <cellStyle name="Comma 7 2 2 4 2" xfId="16610" xr:uid="{365BA2ED-D2D0-4113-B0EA-3BBE74BD715E}"/>
    <cellStyle name="Comma 7 2 2 5" xfId="7253" xr:uid="{86124756-E8FE-45CA-8E23-747F46534A55}"/>
    <cellStyle name="Comma 7 2 2 6" xfId="9481" xr:uid="{FE91A697-02EF-473E-8061-FB4365D69784}"/>
    <cellStyle name="Comma 7 2 2 7" xfId="10894" xr:uid="{05133AE6-B2E7-476B-A0BD-C36C0BD6399D}"/>
    <cellStyle name="Comma 7 2 2 8" xfId="12120" xr:uid="{127B9460-5CA5-471B-84A3-B52ED8991082}"/>
    <cellStyle name="Comma 7 2 2 9" xfId="14234" xr:uid="{C6E721C2-825E-49D4-A219-884502EBAF91}"/>
    <cellStyle name="Comma 7 2 3" xfId="2445" xr:uid="{A646F833-CE6A-439F-9B11-14306EA4F57D}"/>
    <cellStyle name="Comma 7 2 3 2" xfId="7256" xr:uid="{C28CF651-D310-49B6-B0ED-2F92F8C982A6}"/>
    <cellStyle name="Comma 7 2 3 3" xfId="14237" xr:uid="{07DBDE39-6BB9-498A-90FB-ECB8C65B2EB7}"/>
    <cellStyle name="Comma 7 2 4" xfId="2446" xr:uid="{44EF059A-6E5D-44AA-99D6-4D6216D573F6}"/>
    <cellStyle name="Comma 7 2 4 2" xfId="5181" xr:uid="{B739943F-3F48-4EAE-94E1-1D6545919376}"/>
    <cellStyle name="Comma 7 2 4 2 2" xfId="16613" xr:uid="{875B849F-2FFD-4397-82A4-2155A011D0AC}"/>
    <cellStyle name="Comma 7 2 4 3" xfId="7257" xr:uid="{9A677C32-D2D4-4E17-A61C-1B88041A2BF8}"/>
    <cellStyle name="Comma 7 2 4 4" xfId="9484" xr:uid="{DB4C315D-3CF1-4BC2-AF2A-2AF07E1D9399}"/>
    <cellStyle name="Comma 7 2 4 5" xfId="10897" xr:uid="{E1BA1177-389B-4452-9557-3BB4717E6385}"/>
    <cellStyle name="Comma 7 2 4 6" xfId="12124" xr:uid="{CBE1281A-3756-437E-B57F-1CE7FE27E2B0}"/>
    <cellStyle name="Comma 7 2 4 7" xfId="14238" xr:uid="{F240E820-DF5C-4A96-B8E7-0C87178EFD87}"/>
    <cellStyle name="Comma 7 2 4 8" xfId="18903" xr:uid="{158AF16D-FBE4-4FAF-AD40-89E73B5A4B7E}"/>
    <cellStyle name="Comma 7 2 5" xfId="2447" xr:uid="{F098027E-D258-4ACB-A4B4-396A44CBAFF8}"/>
    <cellStyle name="Comma 7 2 5 2" xfId="5182" xr:uid="{69D38979-7B45-4EFE-A6B2-D6FDD9DDC18C}"/>
    <cellStyle name="Comma 7 2 5 2 2" xfId="16614" xr:uid="{C43202F0-6DDA-4B31-A58C-5B0F47261B88}"/>
    <cellStyle name="Comma 7 2 5 3" xfId="7258" xr:uid="{919F475A-5AAA-4D95-A6E2-1AFD58DF49A7}"/>
    <cellStyle name="Comma 7 2 5 4" xfId="9485" xr:uid="{6300E116-3D22-4618-99C9-7E771D36B427}"/>
    <cellStyle name="Comma 7 2 5 5" xfId="10898" xr:uid="{B63B16F2-4FC6-4ED7-B8C5-33FBEA987AE9}"/>
    <cellStyle name="Comma 7 2 5 6" xfId="12125" xr:uid="{A2F74D07-DC5B-445B-9987-7091927A2DF2}"/>
    <cellStyle name="Comma 7 2 5 7" xfId="14239" xr:uid="{14FE3777-4DBF-47F5-AFA7-16C136B09B40}"/>
    <cellStyle name="Comma 7 2 5 8" xfId="18904" xr:uid="{DCF9A65A-D7F4-4A02-98CD-0B512C531B82}"/>
    <cellStyle name="Comma 7 2 6" xfId="7126" xr:uid="{792CD897-9EA3-4135-A465-E837FA40DBE6}"/>
    <cellStyle name="Comma 7 2 7" xfId="13923" xr:uid="{88644251-B85B-469D-8C18-FB3D51356B35}"/>
    <cellStyle name="Comma 7 3" xfId="2448" xr:uid="{426120BC-2678-4C54-BFF0-FF7B026D604B}"/>
    <cellStyle name="Comma 7 3 10" xfId="18905" xr:uid="{9698D74E-B816-4E00-8AEA-42214AA2CAED}"/>
    <cellStyle name="Comma 7 3 2" xfId="2449" xr:uid="{6563D0D5-C464-4ED1-91D9-5E2CF55B7909}"/>
    <cellStyle name="Comma 7 3 2 2" xfId="5184" xr:uid="{B9AE7D4B-42E7-4360-B2DF-6D4AD0639E5C}"/>
    <cellStyle name="Comma 7 3 2 2 2" xfId="16616" xr:uid="{69DD540F-062B-4681-BC69-E217807E1408}"/>
    <cellStyle name="Comma 7 3 2 3" xfId="7260" xr:uid="{2741F2FC-6593-4D3C-B25C-6D148EDD6750}"/>
    <cellStyle name="Comma 7 3 2 4" xfId="9487" xr:uid="{30559C73-465D-4B4C-83BC-A498CF4CD286}"/>
    <cellStyle name="Comma 7 3 2 5" xfId="10900" xr:uid="{86018C52-AFA1-4501-98E0-9245DE97878E}"/>
    <cellStyle name="Comma 7 3 2 6" xfId="12127" xr:uid="{D1A6C362-D124-463F-82B4-A4C5E960E520}"/>
    <cellStyle name="Comma 7 3 2 7" xfId="14241" xr:uid="{AD4F4231-7CB4-4375-A486-DEE0E5B0C9E0}"/>
    <cellStyle name="Comma 7 3 2 8" xfId="18906" xr:uid="{7ACE4242-13C7-4388-8C83-616BBFF9BAE0}"/>
    <cellStyle name="Comma 7 3 3" xfId="2450" xr:uid="{7C1CB855-658A-432A-A028-96B1F5A09A45}"/>
    <cellStyle name="Comma 7 3 3 2" xfId="5185" xr:uid="{6252333E-DB33-4EDF-B0D7-5F721C9FD6AC}"/>
    <cellStyle name="Comma 7 3 3 2 2" xfId="16617" xr:uid="{0228F9D2-9260-42E5-9803-8B7FFA151CE8}"/>
    <cellStyle name="Comma 7 3 3 3" xfId="7261" xr:uid="{C026FCC0-D9FA-4851-9613-6F7EA37095BF}"/>
    <cellStyle name="Comma 7 3 3 4" xfId="9488" xr:uid="{01EA0E31-25F6-4A7B-96E9-340DB46B081D}"/>
    <cellStyle name="Comma 7 3 3 5" xfId="10901" xr:uid="{261393A8-60F3-4497-91CB-AD2C57147383}"/>
    <cellStyle name="Comma 7 3 3 6" xfId="12128" xr:uid="{0B62C519-6FBF-4509-A740-2E325BC03A66}"/>
    <cellStyle name="Comma 7 3 3 7" xfId="14242" xr:uid="{661831B9-DD24-4B0D-8C7C-1F828D82B556}"/>
    <cellStyle name="Comma 7 3 3 8" xfId="18907" xr:uid="{72B2C486-5CB7-4155-85E2-5824D85726C0}"/>
    <cellStyle name="Comma 7 3 4" xfId="5183" xr:uid="{642CEFD4-BC0D-4E62-BDDF-94B5EE1E2A47}"/>
    <cellStyle name="Comma 7 3 4 2" xfId="16615" xr:uid="{D6BF1498-1C07-4E67-9B94-E5DB263B7BC8}"/>
    <cellStyle name="Comma 7 3 5" xfId="7259" xr:uid="{654BFBE7-D4D7-4B46-8CBE-3B8BD3E8EA9A}"/>
    <cellStyle name="Comma 7 3 6" xfId="9486" xr:uid="{9E061FF1-C708-49FB-BC26-F8D71443ABF7}"/>
    <cellStyle name="Comma 7 3 7" xfId="10899" xr:uid="{F9CA8A8E-E623-44A5-A39C-3611D0CA4DD2}"/>
    <cellStyle name="Comma 7 3 8" xfId="12126" xr:uid="{19366E22-43A2-4D21-B7B5-5D01864862C4}"/>
    <cellStyle name="Comma 7 3 9" xfId="14240" xr:uid="{AE805A0A-73DE-47FF-9C94-98EF8FC0D32A}"/>
    <cellStyle name="Comma 7 4" xfId="2451" xr:uid="{4075D8F0-7212-4837-AB2B-663A4D75FDD6}"/>
    <cellStyle name="Comma 7 4 2" xfId="5186" xr:uid="{AA09236B-D53D-42FF-ACC5-0EE7E1B416EA}"/>
    <cellStyle name="Comma 7 4 2 2" xfId="16618" xr:uid="{E91FFDA7-65EF-494E-97D2-D31C1B2B8CF4}"/>
    <cellStyle name="Comma 7 4 3" xfId="7262" xr:uid="{90FBA876-6196-4F74-86C0-14DC2795F115}"/>
    <cellStyle name="Comma 7 4 4" xfId="9489" xr:uid="{011F32D1-C121-4771-BA34-2F8D4646BEFD}"/>
    <cellStyle name="Comma 7 4 5" xfId="10902" xr:uid="{A0ACA616-32E4-41B2-9236-0CAE2AD2C89E}"/>
    <cellStyle name="Comma 7 4 6" xfId="12129" xr:uid="{D9BB3319-53B3-4100-91E4-781017E2971B}"/>
    <cellStyle name="Comma 7 4 7" xfId="14243" xr:uid="{3174E5BA-9572-4BC7-8974-108AB7198054}"/>
    <cellStyle name="Comma 7 4 8" xfId="18908" xr:uid="{A040E949-8C51-4794-8375-4D214B73AD49}"/>
    <cellStyle name="Comma 7 5" xfId="2452" xr:uid="{9E940166-2114-4D4A-8EC4-E2C2D53B7360}"/>
    <cellStyle name="Comma 7 5 2" xfId="7263" xr:uid="{DC16ECB5-F2BD-44B5-9D84-94B0897005B6}"/>
    <cellStyle name="Comma 7 5 3" xfId="14244" xr:uid="{E2AA3923-557C-4144-BBC0-AA1F6CAF54BB}"/>
    <cellStyle name="Comma 7 6" xfId="2453" xr:uid="{E5738EAF-9E2F-49A1-B626-E42560DA9CD8}"/>
    <cellStyle name="Comma 7 6 2" xfId="5187" xr:uid="{413C76A0-99DA-4CAA-B5A7-96FC596ADAE9}"/>
    <cellStyle name="Comma 7 6 2 2" xfId="16619" xr:uid="{76411597-9F17-4974-9F80-5ABC3A8D7D26}"/>
    <cellStyle name="Comma 7 6 3" xfId="7264" xr:uid="{CCB914FE-63F7-424A-8265-7AC822F66D9E}"/>
    <cellStyle name="Comma 7 6 4" xfId="9490" xr:uid="{DEFBB7EA-5E18-4327-9141-BCEB42E17BDC}"/>
    <cellStyle name="Comma 7 6 5" xfId="10903" xr:uid="{6F482C00-21F6-413D-A2AC-C87B8C1AA1AF}"/>
    <cellStyle name="Comma 7 6 6" xfId="12130" xr:uid="{FE4FAAF1-46BD-4788-BB94-8E2CA4522CB0}"/>
    <cellStyle name="Comma 7 6 7" xfId="14245" xr:uid="{7DE4A64A-CA58-4BEE-81B1-17ED8086ED6E}"/>
    <cellStyle name="Comma 7 6 8" xfId="18909" xr:uid="{1EEDE5FB-99DD-448A-9349-58CACD9A884D}"/>
    <cellStyle name="Comma 7 7" xfId="2454" xr:uid="{E7E48F8A-FD47-49B8-B415-6BE39477D7F7}"/>
    <cellStyle name="Comma 7 7 2" xfId="5188" xr:uid="{D2D3205C-A14F-4137-AD60-9DD684097618}"/>
    <cellStyle name="Comma 7 7 2 2" xfId="16620" xr:uid="{1D7FE03E-3393-4765-844A-048BE57F9CCB}"/>
    <cellStyle name="Comma 7 7 3" xfId="7265" xr:uid="{7A258EE1-20B5-468E-B027-4636D66ED1A3}"/>
    <cellStyle name="Comma 7 7 4" xfId="9491" xr:uid="{5D619741-A980-49C0-9C60-131DC65B4DD3}"/>
    <cellStyle name="Comma 7 7 5" xfId="10904" xr:uid="{C90DA8C2-9697-4CD2-BA80-7D9F925EE450}"/>
    <cellStyle name="Comma 7 7 6" xfId="12131" xr:uid="{55177942-554C-421E-BD06-71C1EB1DAE4E}"/>
    <cellStyle name="Comma 7 7 7" xfId="14246" xr:uid="{FF23DD95-5268-4F15-B591-5C1F23CF664C}"/>
    <cellStyle name="Comma 7 7 8" xfId="18910" xr:uid="{52FD193D-0178-48D4-ADDA-7B7D7C2AEFBA}"/>
    <cellStyle name="Comma 7 8" xfId="2455" xr:uid="{A726B168-89BE-407A-8606-666AC3B39A0F}"/>
    <cellStyle name="Comma 7 8 2" xfId="5189" xr:uid="{4620696A-7964-4D08-B068-9DB892F0E429}"/>
    <cellStyle name="Comma 7 8 2 2" xfId="16621" xr:uid="{3D922A16-7569-4365-A6A0-266A9F57C697}"/>
    <cellStyle name="Comma 7 8 3" xfId="7266" xr:uid="{7A0D31DE-64F5-4119-8DAC-EF4468C58FE2}"/>
    <cellStyle name="Comma 7 8 4" xfId="9492" xr:uid="{291ED970-79E0-4DF5-A326-4361930F7144}"/>
    <cellStyle name="Comma 7 8 5" xfId="10905" xr:uid="{1F7D27B2-E92A-47A5-823B-9A45FED00336}"/>
    <cellStyle name="Comma 7 8 6" xfId="12132" xr:uid="{0F442BB2-AB25-4FA7-AB63-1D60A3B2DDFF}"/>
    <cellStyle name="Comma 7 8 7" xfId="14247" xr:uid="{9FD0CBA1-FA2E-4871-A0EA-81DFB6EB0854}"/>
    <cellStyle name="Comma 7 8 8" xfId="18911" xr:uid="{E692ACAE-C29F-478D-8392-DD5E9C0FB532}"/>
    <cellStyle name="Comma 7 9" xfId="7125" xr:uid="{42CC38DF-DDF9-444E-A6FE-25F4189C5C7E}"/>
    <cellStyle name="Comma 8" xfId="1719" xr:uid="{51929FC5-7E38-4FAC-8317-619CBD367139}"/>
    <cellStyle name="Comma 8 2" xfId="2456" xr:uid="{E5A0593A-3FA7-4C95-938D-C9EA4EE8C0A9}"/>
    <cellStyle name="Comma 8 2 10" xfId="14248" xr:uid="{3B99575D-7A1A-44AF-887D-934E7E6F63AD}"/>
    <cellStyle name="Comma 8 2 11" xfId="18912" xr:uid="{D44D42EC-FF43-4BF2-B26A-0E43EEB47122}"/>
    <cellStyle name="Comma 8 2 2" xfId="2457" xr:uid="{C14EDBDA-6773-49CE-9A77-0BCBA4C31A02}"/>
    <cellStyle name="Comma 8 2 2 2" xfId="5191" xr:uid="{38FD9825-7385-4D20-9757-643084E51238}"/>
    <cellStyle name="Comma 8 2 2 2 2" xfId="16623" xr:uid="{D0C6FA3B-1E5D-44F3-A466-CF2987336BFC}"/>
    <cellStyle name="Comma 8 2 2 3" xfId="7268" xr:uid="{5D229014-C4D6-4860-A828-498C8F6F1139}"/>
    <cellStyle name="Comma 8 2 2 4" xfId="9494" xr:uid="{84FAD2B2-2C1C-46A7-B148-82C3021B9978}"/>
    <cellStyle name="Comma 8 2 2 5" xfId="10907" xr:uid="{D1BE2A43-6766-44FC-A3FE-ED9D110AB985}"/>
    <cellStyle name="Comma 8 2 2 6" xfId="12134" xr:uid="{66401572-87AE-4536-AC33-61581B736704}"/>
    <cellStyle name="Comma 8 2 2 7" xfId="14249" xr:uid="{0F071CAE-788A-441E-9802-CFE1F0DCC04E}"/>
    <cellStyle name="Comma 8 2 2 8" xfId="18913" xr:uid="{06471DC0-7A15-42DC-AC66-F28A8A8B20D7}"/>
    <cellStyle name="Comma 8 2 3" xfId="2458" xr:uid="{263CE761-4C35-4BA7-9E68-0615989AC2BA}"/>
    <cellStyle name="Comma 8 2 3 2" xfId="5192" xr:uid="{C63439CA-F1D0-40DF-ADA5-8F66F0B27F82}"/>
    <cellStyle name="Comma 8 2 3 2 2" xfId="16624" xr:uid="{1D74026C-3375-453D-B519-F73CB9ED9B21}"/>
    <cellStyle name="Comma 8 2 3 3" xfId="7269" xr:uid="{B9048A00-56C9-42E9-8B82-2C19147BC37B}"/>
    <cellStyle name="Comma 8 2 3 4" xfId="9495" xr:uid="{A9B3241A-2722-4DCB-AD40-389B75438CB8}"/>
    <cellStyle name="Comma 8 2 3 5" xfId="10908" xr:uid="{5C1F9C22-936F-45E5-A90A-9462412A5F9C}"/>
    <cellStyle name="Comma 8 2 3 6" xfId="12135" xr:uid="{4246A7FD-A6D0-4593-A5F3-4DEE520D739B}"/>
    <cellStyle name="Comma 8 2 3 7" xfId="14250" xr:uid="{052682BC-2B6F-4D2E-8B3E-07D88D891B6F}"/>
    <cellStyle name="Comma 8 2 3 8" xfId="18914" xr:uid="{25C17297-D1BE-4E9A-AC50-1868B4A256BD}"/>
    <cellStyle name="Comma 8 2 4" xfId="2459" xr:uid="{D09F062C-0D4C-4DD8-BE36-81BECF046173}"/>
    <cellStyle name="Comma 8 2 4 2" xfId="5193" xr:uid="{166A2B11-22A9-4540-99B5-209E211560B4}"/>
    <cellStyle name="Comma 8 2 4 2 2" xfId="16625" xr:uid="{31638AE7-6809-48FA-B292-4FE6E22A78ED}"/>
    <cellStyle name="Comma 8 2 4 3" xfId="7270" xr:uid="{542E0D8E-5CB8-4EEE-85B7-4FD0391D5346}"/>
    <cellStyle name="Comma 8 2 4 4" xfId="9496" xr:uid="{6F03DFF2-F917-47DC-B1DD-40590E8C730E}"/>
    <cellStyle name="Comma 8 2 4 5" xfId="10909" xr:uid="{4605F843-3241-42A4-BE38-9B976E98EF75}"/>
    <cellStyle name="Comma 8 2 4 6" xfId="12136" xr:uid="{FF9FBE39-37D8-4804-ACF4-C0E409248B77}"/>
    <cellStyle name="Comma 8 2 4 7" xfId="14251" xr:uid="{758E6622-35AB-49C4-9164-C1BD8F9A0FFA}"/>
    <cellStyle name="Comma 8 2 4 8" xfId="18915" xr:uid="{EFCADCD6-5089-4999-9DD4-1F40021FDEA2}"/>
    <cellStyle name="Comma 8 2 5" xfId="5190" xr:uid="{1DC9A662-6C66-4C2F-A516-3EE5CC6E23B8}"/>
    <cellStyle name="Comma 8 2 5 2" xfId="16622" xr:uid="{7CC098E0-FD7B-4E26-BC29-F5A38EBB0C8A}"/>
    <cellStyle name="Comma 8 2 6" xfId="7267" xr:uid="{FD81EC02-2190-48C0-A36A-956D10296011}"/>
    <cellStyle name="Comma 8 2 7" xfId="9493" xr:uid="{17962267-0FF8-4180-B417-775E75D3F06E}"/>
    <cellStyle name="Comma 8 2 8" xfId="10906" xr:uid="{A4962FC4-A012-47BA-AA14-B7AA3B13385A}"/>
    <cellStyle name="Comma 8 2 9" xfId="12133" xr:uid="{7DBA4A9F-6D4C-4A82-BDED-D651F6DD1E74}"/>
    <cellStyle name="Comma 8 3" xfId="2460" xr:uid="{687D8CCF-414D-4D00-A06C-88524C694E6E}"/>
    <cellStyle name="Comma 8 3 2" xfId="5194" xr:uid="{046CD57B-ECE7-439F-B6FE-A2EB196F210B}"/>
    <cellStyle name="Comma 8 3 2 2" xfId="16626" xr:uid="{E6964ED9-5D74-4FA9-AB1B-4EDBFC0C9D94}"/>
    <cellStyle name="Comma 8 3 3" xfId="7271" xr:uid="{59716D77-3D2B-4892-AE46-BA0ACB3ED877}"/>
    <cellStyle name="Comma 8 3 4" xfId="9497" xr:uid="{AE50E230-551B-488F-9C12-8D6642CAB0C1}"/>
    <cellStyle name="Comma 8 3 5" xfId="10910" xr:uid="{37156CE4-40E7-482A-B548-B4CD1CB3CECE}"/>
    <cellStyle name="Comma 8 3 6" xfId="12137" xr:uid="{65D5BAC7-D2DC-4E0F-A35F-78292840CEEF}"/>
    <cellStyle name="Comma 8 3 7" xfId="14252" xr:uid="{61DC0195-4E87-4A17-BC77-36E28514407A}"/>
    <cellStyle name="Comma 8 3 8" xfId="18916" xr:uid="{94FD96AF-1AA6-42F2-A3F6-67AD72D5CFF0}"/>
    <cellStyle name="Comma 8 4" xfId="2461" xr:uid="{E2CE6FA3-62F9-4182-B1AB-1AABD1DE2FDA}"/>
    <cellStyle name="Comma 8 4 2" xfId="5195" xr:uid="{6525C0C0-7B3A-4AE4-A009-C87E930EE614}"/>
    <cellStyle name="Comma 8 4 2 2" xfId="16627" xr:uid="{10F0051F-69B3-4B84-9DFE-4B45DD431A31}"/>
    <cellStyle name="Comma 8 4 3" xfId="7272" xr:uid="{CB7DC98E-E446-41E0-A23A-14C2F778B469}"/>
    <cellStyle name="Comma 8 4 4" xfId="9498" xr:uid="{75B4706A-F4ED-4C4B-9F3C-2C786DF7E254}"/>
    <cellStyle name="Comma 8 4 5" xfId="10911" xr:uid="{4298FA93-C23A-402A-AEBB-C57987121285}"/>
    <cellStyle name="Comma 8 4 6" xfId="12138" xr:uid="{461F244F-43C8-4EC2-9A1B-C2D77F70C3B9}"/>
    <cellStyle name="Comma 8 4 7" xfId="14253" xr:uid="{22E8398A-A35C-4FA6-B53E-9AEEEE8D02A3}"/>
    <cellStyle name="Comma 8 4 8" xfId="18917" xr:uid="{643E6CB8-8603-4D1A-A2D5-80E61A7CF98C}"/>
    <cellStyle name="Comma 8 5" xfId="2462" xr:uid="{BDE41A66-3C37-48E6-9311-1476D1FFBD95}"/>
    <cellStyle name="Comma 8 5 2" xfId="7273" xr:uid="{A242E463-045A-46C5-B249-E181980184E1}"/>
    <cellStyle name="Comma 8 5 3" xfId="14254" xr:uid="{9E60E436-EE1B-46CC-A23B-D41C8294709A}"/>
    <cellStyle name="Comma 8 6" xfId="2463" xr:uid="{662AC38F-927B-4ABA-9337-8B2923D2F45B}"/>
    <cellStyle name="Comma 8 6 2" xfId="5196" xr:uid="{9B757DE3-0C8B-4A47-BA13-E2202986B804}"/>
    <cellStyle name="Comma 8 6 2 2" xfId="16628" xr:uid="{2D7FC9F6-3E6D-4512-BA82-039E92895D3F}"/>
    <cellStyle name="Comma 8 6 3" xfId="7274" xr:uid="{AEDD43AE-787B-441B-B945-CAB02C07370E}"/>
    <cellStyle name="Comma 8 6 4" xfId="9499" xr:uid="{E7EE906C-CA16-4C11-8077-1F38399AFAF9}"/>
    <cellStyle name="Comma 8 6 5" xfId="10912" xr:uid="{785D04C2-B25D-418B-8078-07F956B0EA02}"/>
    <cellStyle name="Comma 8 6 6" xfId="12140" xr:uid="{E6C68174-FDCE-4FE8-8C21-326DDA4A37BF}"/>
    <cellStyle name="Comma 8 6 7" xfId="14255" xr:uid="{51604F5F-1FF0-459B-B22B-DC39DEFFCA73}"/>
    <cellStyle name="Comma 8 6 8" xfId="18918" xr:uid="{D9BF544B-41B0-46FD-85BF-2F2450F5A5AC}"/>
    <cellStyle name="Comma 8 7" xfId="2464" xr:uid="{72A66223-AFD6-4A28-8BD0-E7CBA7A42118}"/>
    <cellStyle name="Comma 8 7 2" xfId="5197" xr:uid="{BECBB435-824E-49D9-A33E-7DC9871FDB00}"/>
    <cellStyle name="Comma 8 7 2 2" xfId="16629" xr:uid="{12F57121-715A-4710-953F-5271707821A1}"/>
    <cellStyle name="Comma 8 7 3" xfId="7275" xr:uid="{A72C573B-5D37-4CF8-86D9-7B3D998E635D}"/>
    <cellStyle name="Comma 8 7 4" xfId="9500" xr:uid="{809A8E1A-765B-4912-A154-4FCD65B5C2C2}"/>
    <cellStyle name="Comma 8 7 5" xfId="10913" xr:uid="{23F0BF96-969F-470F-84BC-EC3129FE6600}"/>
    <cellStyle name="Comma 8 7 6" xfId="12141" xr:uid="{BC6A4252-5022-42E6-BF59-8F37BA6F6DDE}"/>
    <cellStyle name="Comma 8 7 7" xfId="14256" xr:uid="{A2D95F54-2F2B-44C8-B810-D5C0B1300D32}"/>
    <cellStyle name="Comma 8 7 8" xfId="18919" xr:uid="{9A584E7A-6927-478F-9475-79022062738B}"/>
    <cellStyle name="Comma 8 8" xfId="7127" xr:uid="{340A771A-75EA-4BCB-B6B0-27C4B58DE33B}"/>
    <cellStyle name="Comma 8 9" xfId="13924" xr:uid="{1B41F4AA-EB9A-4094-A1DD-6C7A1A085B75}"/>
    <cellStyle name="Comma 9" xfId="1720" xr:uid="{16E83C84-6CEC-4177-A7FF-6A0D7B11AE44}"/>
    <cellStyle name="Comma 9 2" xfId="2465" xr:uid="{0CB3784A-E2D2-4292-8A69-D8054680C636}"/>
    <cellStyle name="Comma 9 2 2" xfId="5198" xr:uid="{26442917-BA20-45EE-94B5-CE43597AA7E3}"/>
    <cellStyle name="Comma 9 2 2 2" xfId="16630" xr:uid="{D5C031DA-2E93-44EC-B18F-8B90587AA9CA}"/>
    <cellStyle name="Comma 9 2 3" xfId="7276" xr:uid="{9CAAD5A4-FDF6-4A0A-95D5-8A880AAB0DD8}"/>
    <cellStyle name="Comma 9 2 4" xfId="9501" xr:uid="{D8E8F976-5B2C-4AA1-A2A5-DA57AA272E05}"/>
    <cellStyle name="Comma 9 2 5" xfId="10914" xr:uid="{5D674BD2-0408-4710-BEB8-4142BB4C0826}"/>
    <cellStyle name="Comma 9 2 6" xfId="12142" xr:uid="{82C6A94B-5216-422B-85B9-AA40B31F47FA}"/>
    <cellStyle name="Comma 9 2 7" xfId="14257" xr:uid="{BBE12960-14A0-4C0A-A40F-2A9947E054A9}"/>
    <cellStyle name="Comma 9 2 8" xfId="18920" xr:uid="{85DFA7B6-B6E2-456E-8E06-26777123CE7F}"/>
    <cellStyle name="Comma 9 3" xfId="2466" xr:uid="{05797444-131B-40D4-8942-B389194E1DAC}"/>
    <cellStyle name="Comma 9 3 2" xfId="5199" xr:uid="{44588069-943C-47D5-BC76-385871D536D2}"/>
    <cellStyle name="Comma 9 3 2 2" xfId="16631" xr:uid="{738C7CF5-2C7A-4099-A1DB-D5A268EEC16F}"/>
    <cellStyle name="Comma 9 3 3" xfId="7277" xr:uid="{69168C9C-75D7-4A81-BC65-4E530009F439}"/>
    <cellStyle name="Comma 9 3 4" xfId="9502" xr:uid="{BBB31AAA-D921-4D5B-93E9-31F94227A5CB}"/>
    <cellStyle name="Comma 9 3 5" xfId="10915" xr:uid="{087952B4-BE93-40B9-917A-8CCFD9DF2748}"/>
    <cellStyle name="Comma 9 3 6" xfId="12143" xr:uid="{66350824-5763-41F1-A0E8-EB42FE0DF8EA}"/>
    <cellStyle name="Comma 9 3 7" xfId="14258" xr:uid="{8FAC9649-7091-4140-B8C2-A2F553CE6F74}"/>
    <cellStyle name="Comma 9 3 8" xfId="18921" xr:uid="{62DFBDBE-76D6-4BA8-817F-82F59ABD31F1}"/>
    <cellStyle name="Comma 9 4" xfId="2467" xr:uid="{4C39E123-6475-4E46-91A0-8B63F2AEF1F5}"/>
    <cellStyle name="Comma 9 4 2" xfId="7278" xr:uid="{22D1C057-6402-40A3-A74C-457F39C39A7B}"/>
    <cellStyle name="Comma 9 4 3" xfId="14259" xr:uid="{BDB71104-3893-4B78-B6DF-A51D3BDFBE5D}"/>
    <cellStyle name="Comma 9 5" xfId="2468" xr:uid="{634E1B22-3FC0-477D-915E-83CD46849A57}"/>
    <cellStyle name="Comma 9 5 2" xfId="5200" xr:uid="{CF9D262E-4F58-4A90-BCE9-DE6F82E2F7C0}"/>
    <cellStyle name="Comma 9 5 2 2" xfId="16632" xr:uid="{E61A49EE-B24F-46CB-B8A1-1CC34BDCDE09}"/>
    <cellStyle name="Comma 9 5 3" xfId="7279" xr:uid="{3885BFEA-CCC7-4FDF-A0DB-15468E2FB995}"/>
    <cellStyle name="Comma 9 5 4" xfId="9503" xr:uid="{CAD1BA14-D4E6-43EB-9CD3-153D18978892}"/>
    <cellStyle name="Comma 9 5 5" xfId="10916" xr:uid="{D490365B-FA7F-472A-8A36-1F232D155A9E}"/>
    <cellStyle name="Comma 9 5 6" xfId="12144" xr:uid="{12212403-DD9B-425A-AF66-DBBF841D8874}"/>
    <cellStyle name="Comma 9 5 7" xfId="14260" xr:uid="{2DC821DD-018D-496B-9A7A-85E7AEDEC977}"/>
    <cellStyle name="Comma 9 5 8" xfId="18922" xr:uid="{7B925E3F-0301-4A77-8214-C86F62204DCF}"/>
    <cellStyle name="Comma 9 6" xfId="7128" xr:uid="{12990D57-ED3A-48C8-8409-76761D745726}"/>
    <cellStyle name="Comma 9 7" xfId="13925" xr:uid="{B5378CCD-7B2D-481C-8928-4AA94B10D435}"/>
    <cellStyle name="Comma0" xfId="1721" xr:uid="{688B00CE-5990-4D8B-B345-11BE046B2C5F}"/>
    <cellStyle name="Comma0 2" xfId="1722" xr:uid="{DFBF009A-F3A7-4E98-84E7-4D617258B983}"/>
    <cellStyle name="Comma0 3" xfId="2469" xr:uid="{34954EAD-178C-47A3-BD53-DFB1EB3EFDE0}"/>
    <cellStyle name="Comma2" xfId="1723" xr:uid="{165F62EB-FDEF-4989-BB20-48DB08CB9FBB}"/>
    <cellStyle name="Constants" xfId="177" xr:uid="{66A1CDBD-DF7E-45D1-9F0A-C083F5960052}"/>
    <cellStyle name="ContentsHyperlink" xfId="416" xr:uid="{22C693EF-7F6A-49F3-9EC3-CE779C0348AE}"/>
    <cellStyle name="Cover" xfId="1724" xr:uid="{D9103E22-6675-4421-9CA5-F3FB2044EBA1}"/>
    <cellStyle name="cPercent0" xfId="2470" xr:uid="{0CE5C7BC-EC55-44B8-85D7-391B2BCE6AF4}"/>
    <cellStyle name="cPercent1" xfId="2471" xr:uid="{CDE5D110-09F3-4AD6-9B70-EAE80756AC60}"/>
    <cellStyle name="cPercent2" xfId="2472" xr:uid="{FDFE29D3-04DD-4305-984B-9CBEBFC66F54}"/>
    <cellStyle name="cTextB" xfId="2473" xr:uid="{107D839D-59B8-4238-A174-F4AB4CFB6D2C}"/>
    <cellStyle name="cTextBCen" xfId="2474" xr:uid="{AA9409BD-3930-49DE-B068-30B8BBA0D79C}"/>
    <cellStyle name="cTextBCenSm" xfId="2475" xr:uid="{A0580856-F074-442B-98DE-EB4AA992640F}"/>
    <cellStyle name="cTextCen" xfId="2476" xr:uid="{4AB5DFD1-F37A-4553-BFA0-177C808A0580}"/>
    <cellStyle name="cTextGenWrap" xfId="2477" xr:uid="{2BAF1A7E-A734-4DE3-9C74-6B5705EE3D5D}"/>
    <cellStyle name="cTextI" xfId="2478" xr:uid="{D906BC07-BCC8-416C-B188-AB55FA94D843}"/>
    <cellStyle name="cTextSm" xfId="2479" xr:uid="{83DDEFD5-47DC-479C-8E34-2440A824218B}"/>
    <cellStyle name="cTextU" xfId="2480" xr:uid="{135E8B91-92E1-4A15-936F-B7D9C658F1D1}"/>
    <cellStyle name="Currency [0] U" xfId="2481" xr:uid="{852E921D-13C7-461A-AB71-BACED3FE3DDB}"/>
    <cellStyle name="Currency [2]" xfId="2482" xr:uid="{2C902DFA-4919-4FBD-BE5E-4F32AA903561}"/>
    <cellStyle name="Currency [2] U" xfId="2483" xr:uid="{80D76926-8EE6-4D6E-A3EB-E153AC88112C}"/>
    <cellStyle name="Currency 10" xfId="2484" xr:uid="{3D94B330-DC7A-43CF-B3B6-757BBD7073B1}"/>
    <cellStyle name="Currency 10 2" xfId="5202" xr:uid="{A7CDF17C-52DF-4CF6-B90F-5824668E4203}"/>
    <cellStyle name="Currency 10 2 2" xfId="16634" xr:uid="{1B676E41-69B9-40C5-8CF1-797FC3F34EF0}"/>
    <cellStyle name="Currency 10 3" xfId="7280" xr:uid="{36C24668-7E5B-4A79-8A9F-4DC7333B60B4}"/>
    <cellStyle name="Currency 10 4" xfId="9504" xr:uid="{2FD1B4E2-EAD7-4114-8D14-F3A531AD145E}"/>
    <cellStyle name="Currency 10 5" xfId="10917" xr:uid="{114DA25B-DB5A-474F-B566-DB301479BBAB}"/>
    <cellStyle name="Currency 10 6" xfId="12159" xr:uid="{F61BF4AE-4392-4D94-BA57-5D0DA21C8170}"/>
    <cellStyle name="Currency 10 7" xfId="14261" xr:uid="{92DD6740-E9B5-4BAC-BA58-02E01E433048}"/>
    <cellStyle name="Currency 10 8" xfId="18923" xr:uid="{CDD62DA7-34C4-402D-914A-7394F0685740}"/>
    <cellStyle name="Currency 11" xfId="2485" xr:uid="{650C3A04-A7B9-4337-9CAD-CFBBCAB8149E}"/>
    <cellStyle name="Currency 11 2" xfId="5203" xr:uid="{CD91A47F-8666-4367-B040-CA63EC0FD966}"/>
    <cellStyle name="Currency 11 2 2" xfId="16635" xr:uid="{FBD17708-9C6D-4F7A-95C4-9381FBF2BEA5}"/>
    <cellStyle name="Currency 11 3" xfId="7281" xr:uid="{CA20B500-79DF-4ED4-95F7-90160FDE8397}"/>
    <cellStyle name="Currency 11 4" xfId="9505" xr:uid="{FEC47C44-FBAD-4C0E-8037-8893135FA702}"/>
    <cellStyle name="Currency 11 5" xfId="10918" xr:uid="{B9A51E30-85E8-441A-939E-5373368CA56F}"/>
    <cellStyle name="Currency 11 6" xfId="12160" xr:uid="{6970ED3A-3C7F-4C43-869E-9AD89D3403DD}"/>
    <cellStyle name="Currency 11 7" xfId="14262" xr:uid="{4E426494-9A0F-4CAA-86B1-4921E2B06504}"/>
    <cellStyle name="Currency 11 8" xfId="18924" xr:uid="{9B34798D-7501-48A6-9C4B-DDBF3884EBE1}"/>
    <cellStyle name="Currency 12" xfId="2486" xr:uid="{08F1BCAF-1B68-417F-B0F6-344E1841814D}"/>
    <cellStyle name="Currency 12 2" xfId="5204" xr:uid="{65F67A26-C5FD-410E-B5F7-F2C3BDF3F50F}"/>
    <cellStyle name="Currency 12 2 2" xfId="16636" xr:uid="{1DA73AD2-7C1D-4AA7-BA3C-F460E3580791}"/>
    <cellStyle name="Currency 12 3" xfId="7282" xr:uid="{F4535D59-0A0F-4A53-8FA7-F2EF841A4775}"/>
    <cellStyle name="Currency 12 4" xfId="9506" xr:uid="{528CD827-E5C6-47D7-B041-7FC3C9AC7C36}"/>
    <cellStyle name="Currency 12 5" xfId="10919" xr:uid="{09946E7D-6D29-44F6-A58F-257E395778C5}"/>
    <cellStyle name="Currency 12 6" xfId="12161" xr:uid="{95A71FBA-72B1-456C-A343-483714BBB64C}"/>
    <cellStyle name="Currency 12 7" xfId="14263" xr:uid="{B43A238F-4B2B-4A46-985D-EEFA9983EF46}"/>
    <cellStyle name="Currency 12 8" xfId="18925" xr:uid="{4224315C-E844-4D0E-9915-071576615800}"/>
    <cellStyle name="Currency 13" xfId="2487" xr:uid="{42CAA075-EE2D-4259-903D-E55B9963E6F9}"/>
    <cellStyle name="Currency 13 2" xfId="5205" xr:uid="{8674037E-7B80-4AAF-854C-710896E8BAD4}"/>
    <cellStyle name="Currency 13 2 2" xfId="16637" xr:uid="{EA1E12F7-EFEB-469C-9C68-918533C3A41F}"/>
    <cellStyle name="Currency 13 3" xfId="7283" xr:uid="{259F7BEB-5ADF-43B7-B6F4-89061F2E4E67}"/>
    <cellStyle name="Currency 13 4" xfId="9507" xr:uid="{D4A40BF7-2778-498E-B8D6-0274F5FF4C75}"/>
    <cellStyle name="Currency 13 5" xfId="10920" xr:uid="{BA0BC3DC-A6D7-4157-8821-50267719A2B2}"/>
    <cellStyle name="Currency 13 6" xfId="12162" xr:uid="{C0AACD61-EA91-46C2-A804-5E3E043C8A5C}"/>
    <cellStyle name="Currency 13 7" xfId="14264" xr:uid="{2533FA9B-5BF4-418E-99D8-0915D28D4BE9}"/>
    <cellStyle name="Currency 13 8" xfId="18926" xr:uid="{4D930C34-7A1F-4113-8752-860CF199D534}"/>
    <cellStyle name="Currency 14" xfId="3718" xr:uid="{6DD6435F-0ECC-4983-9218-634BE7B36ABE}"/>
    <cellStyle name="Currency 14 2" xfId="15150" xr:uid="{1ACCA014-8396-45CA-B00C-5662C8CA15A3}"/>
    <cellStyle name="Currency 2" xfId="1725" xr:uid="{5C0E518A-4A43-4D4C-A7A2-52692A6A7777}"/>
    <cellStyle name="Currency 2 2" xfId="2488" xr:uid="{03335719-62CA-48E6-BC5F-0A41204B05FA}"/>
    <cellStyle name="Currency 2 2 10" xfId="18927" xr:uid="{E8090986-0856-48ED-934C-F573E76F444E}"/>
    <cellStyle name="Currency 2 2 2" xfId="2489" xr:uid="{F7D6460C-9FEC-4967-8AFC-D84F9C42FF70}"/>
    <cellStyle name="Currency 2 2 2 2" xfId="5207" xr:uid="{7E140573-2804-44D5-AB49-7628CAA0C55D}"/>
    <cellStyle name="Currency 2 2 2 2 2" xfId="16639" xr:uid="{247306B1-549F-4AEB-BD30-593199F61445}"/>
    <cellStyle name="Currency 2 2 2 3" xfId="7285" xr:uid="{B2A4EB25-AA8A-4D45-844C-6EEAE808A50B}"/>
    <cellStyle name="Currency 2 2 2 4" xfId="9509" xr:uid="{B11E5F0D-F43C-441C-ACA7-3A192BE5C40C}"/>
    <cellStyle name="Currency 2 2 2 5" xfId="10922" xr:uid="{363BD9D9-E3DB-4174-8C2B-FBD44559F627}"/>
    <cellStyle name="Currency 2 2 2 6" xfId="12164" xr:uid="{BAEFC7B8-4FA3-4DAC-B736-567BF20338AC}"/>
    <cellStyle name="Currency 2 2 2 7" xfId="14266" xr:uid="{5AAFD2FC-3A54-4424-B05B-A74B428A7BF8}"/>
    <cellStyle name="Currency 2 2 2 8" xfId="18928" xr:uid="{E0C839F7-EF5B-43F0-9376-CCC1515349F9}"/>
    <cellStyle name="Currency 2 2 3" xfId="2490" xr:uid="{5CDF5EA4-57BF-4475-BB82-363CD303756E}"/>
    <cellStyle name="Currency 2 2 3 2" xfId="7286" xr:uid="{AF9044FA-1F51-4AA1-9C85-3370DBE9E00E}"/>
    <cellStyle name="Currency 2 2 3 3" xfId="14267" xr:uid="{F96A8FC8-4979-4DD9-99B4-16435EFE864A}"/>
    <cellStyle name="Currency 2 2 4" xfId="5206" xr:uid="{2BC85A7F-CA28-4C58-97BD-BC84686C8629}"/>
    <cellStyle name="Currency 2 2 4 2" xfId="16638" xr:uid="{92C5D8CF-A000-4EC3-B81C-C62AA559BEC6}"/>
    <cellStyle name="Currency 2 2 5" xfId="7284" xr:uid="{6E448B69-3BB2-46F6-A990-697B00EF8924}"/>
    <cellStyle name="Currency 2 2 6" xfId="9508" xr:uid="{6D9F46F1-F04B-4CF8-9258-36E1C98FA28B}"/>
    <cellStyle name="Currency 2 2 7" xfId="10921" xr:uid="{45C5735C-DF03-48EC-BCC0-F87919BF5338}"/>
    <cellStyle name="Currency 2 2 8" xfId="12163" xr:uid="{4A12AFD4-4EAF-4E80-A65F-4F85B79E49EE}"/>
    <cellStyle name="Currency 2 2 9" xfId="14265" xr:uid="{3A21ED7B-C53B-4EA2-8EA1-71F465BC202B}"/>
    <cellStyle name="Currency 2 3" xfId="2491" xr:uid="{12AAB2B5-2E00-4787-8CD8-90E2604B3855}"/>
    <cellStyle name="Currency 2 3 2" xfId="5208" xr:uid="{8D012095-7942-4064-A2A5-A7254F814318}"/>
    <cellStyle name="Currency 2 3 2 2" xfId="16640" xr:uid="{5CD44F98-3A00-4D55-BBBF-AF5EB805D9C7}"/>
    <cellStyle name="Currency 2 3 3" xfId="7287" xr:uid="{E262C59E-6CA3-4778-8072-577126A27088}"/>
    <cellStyle name="Currency 2 3 4" xfId="9510" xr:uid="{9A9BC51D-0B0C-461F-AA95-570731DC4FD2}"/>
    <cellStyle name="Currency 2 3 5" xfId="10923" xr:uid="{5FBD0C57-82B8-4A3C-A35B-B674600EC4B3}"/>
    <cellStyle name="Currency 2 3 6" xfId="12166" xr:uid="{16EE9E0E-47E6-4DD9-976B-E6F84207C73D}"/>
    <cellStyle name="Currency 2 3 7" xfId="14268" xr:uid="{AC0FE8D0-59E8-46C1-B192-7D4B9D6A1266}"/>
    <cellStyle name="Currency 2 3 8" xfId="18929" xr:uid="{E00C23FF-58B3-4D2F-A0FE-6C1B546B15C0}"/>
    <cellStyle name="Currency 2 4" xfId="2492" xr:uid="{C3636F41-235C-4940-B3A5-AA153A952CCC}"/>
    <cellStyle name="Currency 2 4 2" xfId="7288" xr:uid="{E07DD013-AAF4-497E-8CE7-872506E365AD}"/>
    <cellStyle name="Currency 2 4 3" xfId="14269" xr:uid="{5B2EF235-7F0D-4DE8-825C-D0A7A5404E7A}"/>
    <cellStyle name="Currency 2 5" xfId="2493" xr:uid="{C82E799C-3F70-4C9B-A8C2-DA83D0154103}"/>
    <cellStyle name="Currency 2 5 2" xfId="5209" xr:uid="{A0397744-96F7-4C34-9468-D401AFA1FCDD}"/>
    <cellStyle name="Currency 2 5 2 2" xfId="16641" xr:uid="{E256D0C9-A689-4763-8FA3-321704AD5F2B}"/>
    <cellStyle name="Currency 2 5 3" xfId="7289" xr:uid="{078D0D01-BC4C-4543-8334-21C1043C645B}"/>
    <cellStyle name="Currency 2 5 4" xfId="9511" xr:uid="{5FE13DF2-BD31-4A12-9F1D-44134E6BD9AE}"/>
    <cellStyle name="Currency 2 5 5" xfId="10924" xr:uid="{F8B98449-540D-46E9-8546-8A0E26B9A788}"/>
    <cellStyle name="Currency 2 5 6" xfId="12167" xr:uid="{2DC9995C-1ACA-4F67-A58E-C7FF3B2B82A2}"/>
    <cellStyle name="Currency 2 5 7" xfId="14270" xr:uid="{150D4112-CA6D-45C9-81F6-963E43326DFF}"/>
    <cellStyle name="Currency 2 5 8" xfId="18930" xr:uid="{7C1AB87A-18C3-4FB9-A2E9-C2C7E99B79C9}"/>
    <cellStyle name="Currency 2 6" xfId="7129" xr:uid="{861B2730-0E3C-4337-8864-CCF8EA3BDE6D}"/>
    <cellStyle name="Currency 2 7" xfId="13926" xr:uid="{B439DA1C-64A1-4DB6-86DB-F72259B2E97C}"/>
    <cellStyle name="Currency 3" xfId="2494" xr:uid="{702A2EA2-AE3D-4EAC-A978-366E62C85C24}"/>
    <cellStyle name="Currency 3 10" xfId="18931" xr:uid="{3DA3D62C-A29F-4C40-9759-C932F2E0DCEF}"/>
    <cellStyle name="Currency 3 2" xfId="2495" xr:uid="{81B35AF1-5F81-4769-B696-E6C5422EE4DC}"/>
    <cellStyle name="Currency 3 2 2" xfId="5211" xr:uid="{127D80A9-2794-44D7-A5B0-49B3A0BD0961}"/>
    <cellStyle name="Currency 3 2 2 2" xfId="16643" xr:uid="{9B94B645-CCEC-434B-B527-6172E5153FC6}"/>
    <cellStyle name="Currency 3 2 3" xfId="7291" xr:uid="{DD41AA6E-EDAB-41E6-AB42-63CE22823903}"/>
    <cellStyle name="Currency 3 2 4" xfId="9513" xr:uid="{C181C3DA-2ECE-4D70-890E-0A7F9116E157}"/>
    <cellStyle name="Currency 3 2 5" xfId="10926" xr:uid="{92191916-24BB-4938-A265-835F7C113238}"/>
    <cellStyle name="Currency 3 2 6" xfId="12169" xr:uid="{4F17782C-00DB-4B00-8D64-4E072F9DB7FB}"/>
    <cellStyle name="Currency 3 2 7" xfId="14272" xr:uid="{58734082-10BA-40F7-B72E-98136C86CA4A}"/>
    <cellStyle name="Currency 3 2 8" xfId="18932" xr:uid="{749A5F64-1F9D-40CF-84E2-3CB51F6FABDA}"/>
    <cellStyle name="Currency 3 3" xfId="2496" xr:uid="{EE198628-59C1-4B20-B647-65B5B6B44FAC}"/>
    <cellStyle name="Currency 3 3 2" xfId="5212" xr:uid="{CCB69BEA-FF10-4C65-93C9-358D10444695}"/>
    <cellStyle name="Currency 3 3 2 2" xfId="16644" xr:uid="{250DD2B2-E791-45EA-9D91-D4C5D81AE883}"/>
    <cellStyle name="Currency 3 3 3" xfId="7292" xr:uid="{53F09309-1CE8-47F3-AC32-FA8673564AAD}"/>
    <cellStyle name="Currency 3 3 4" xfId="9514" xr:uid="{06E204FC-0E87-4EDB-AAC8-CDA757892C7F}"/>
    <cellStyle name="Currency 3 3 5" xfId="10927" xr:uid="{EEC3ED8F-45D5-40D3-838F-12FAB3F86C3F}"/>
    <cellStyle name="Currency 3 3 6" xfId="12170" xr:uid="{E25AC3DA-2DD2-41AB-BE73-71715E402E50}"/>
    <cellStyle name="Currency 3 3 7" xfId="14273" xr:uid="{78171913-9085-4EA1-9826-A4A4D012C8A6}"/>
    <cellStyle name="Currency 3 3 8" xfId="18933" xr:uid="{CCCFC2D2-F799-4A6C-8365-78F73562C7B1}"/>
    <cellStyle name="Currency 3 4" xfId="5210" xr:uid="{C69ACBB9-FB2D-47D2-BD24-2C3EDDDD80D6}"/>
    <cellStyle name="Currency 3 4 2" xfId="16642" xr:uid="{425510F4-F74E-4CDA-AEDD-7C568D79C43E}"/>
    <cellStyle name="Currency 3 5" xfId="7290" xr:uid="{E6B4C545-2959-4623-83DE-D759E57F347A}"/>
    <cellStyle name="Currency 3 6" xfId="9512" xr:uid="{072B2591-5280-42C3-92CE-13C04E29F7F2}"/>
    <cellStyle name="Currency 3 7" xfId="10925" xr:uid="{272B9CAC-5B12-472F-A8C6-2038B4D1D8A1}"/>
    <cellStyle name="Currency 3 8" xfId="12168" xr:uid="{18341B75-7CF5-426E-A410-3C7497A38052}"/>
    <cellStyle name="Currency 3 9" xfId="14271" xr:uid="{789A7261-53FA-4655-9A81-715F30DAF749}"/>
    <cellStyle name="Currency 4" xfId="2497" xr:uid="{B9401C83-D858-468F-AB0F-1A66E70907B0}"/>
    <cellStyle name="Currency 4 10" xfId="18934" xr:uid="{9F70FB07-F50C-455A-B6F9-6BC9996B93DA}"/>
    <cellStyle name="Currency 4 2" xfId="2498" xr:uid="{5B0FC695-627D-4394-AD3C-3B216E0C6843}"/>
    <cellStyle name="Currency 4 2 2" xfId="5214" xr:uid="{171E8184-38FA-4262-8DF7-2A8E6C2A543A}"/>
    <cellStyle name="Currency 4 2 2 2" xfId="16646" xr:uid="{3AA4E15B-0778-4D4D-B421-BAF2C158B7A1}"/>
    <cellStyle name="Currency 4 2 3" xfId="7294" xr:uid="{C4876DDA-EFCD-46C6-A68D-ED692C2B9D81}"/>
    <cellStyle name="Currency 4 2 4" xfId="9516" xr:uid="{1E7AFA97-1F98-4569-9C21-3019CB24646B}"/>
    <cellStyle name="Currency 4 2 5" xfId="10929" xr:uid="{6D6C8D5A-DC06-42C3-BA12-40587B60C3D1}"/>
    <cellStyle name="Currency 4 2 6" xfId="12172" xr:uid="{61C8E1F4-7129-4682-B3EB-740F0619C145}"/>
    <cellStyle name="Currency 4 2 7" xfId="14275" xr:uid="{937731B3-0311-4836-A4BD-14A16ABAF135}"/>
    <cellStyle name="Currency 4 2 8" xfId="18935" xr:uid="{A35F47A6-AB92-49BA-97C2-38EAC67D8F06}"/>
    <cellStyle name="Currency 4 3" xfId="2499" xr:uid="{04ED65EA-01C8-4955-81EF-473456839A1B}"/>
    <cellStyle name="Currency 4 3 2" xfId="5215" xr:uid="{52294EEA-1BB7-4166-BB26-81A668E9BE16}"/>
    <cellStyle name="Currency 4 3 2 2" xfId="16647" xr:uid="{3932054C-2755-4CA0-BA16-3320410342F1}"/>
    <cellStyle name="Currency 4 3 3" xfId="7295" xr:uid="{A5185901-D8CF-47CD-ADF1-765278F2DDFE}"/>
    <cellStyle name="Currency 4 3 4" xfId="9517" xr:uid="{BE9CC352-056D-4163-B8CB-2470BDB5061E}"/>
    <cellStyle name="Currency 4 3 5" xfId="10930" xr:uid="{5F95B017-AF9E-4908-BAE7-DB445581A758}"/>
    <cellStyle name="Currency 4 3 6" xfId="12173" xr:uid="{65D147F6-46BB-424C-B185-9BEE7F3A7F27}"/>
    <cellStyle name="Currency 4 3 7" xfId="14276" xr:uid="{3838E7A4-7B1C-443C-A22A-37DEC5CA55E7}"/>
    <cellStyle name="Currency 4 3 8" xfId="18936" xr:uid="{9083DD31-B786-4C9A-A6CA-24406E62D0F6}"/>
    <cellStyle name="Currency 4 4" xfId="5213" xr:uid="{4D04EC3A-AD1D-44CB-8FF0-86871D0E64F9}"/>
    <cellStyle name="Currency 4 4 2" xfId="16645" xr:uid="{C9C34674-F9B3-473D-BD63-9F7C935131E9}"/>
    <cellStyle name="Currency 4 5" xfId="7293" xr:uid="{54D4AB0F-9081-4BBE-BD96-07C2216858E1}"/>
    <cellStyle name="Currency 4 6" xfId="9515" xr:uid="{E8B442AA-9361-456F-8246-74A6D454E86C}"/>
    <cellStyle name="Currency 4 7" xfId="10928" xr:uid="{D7742235-44B2-4AF8-AC9D-E1D390552579}"/>
    <cellStyle name="Currency 4 8" xfId="12171" xr:uid="{41FF3482-F4BD-43A7-A748-18D475612C63}"/>
    <cellStyle name="Currency 4 9" xfId="14274" xr:uid="{85B0D621-7059-42DC-AD39-5EE7FBAB8D79}"/>
    <cellStyle name="Currency 5" xfId="2500" xr:uid="{A80F8101-AFA0-4C31-ADF7-94ED26E3036D}"/>
    <cellStyle name="Currency 5 10" xfId="18937" xr:uid="{2EE44EB3-373C-49EC-BBE8-231036F1121C}"/>
    <cellStyle name="Currency 5 2" xfId="2501" xr:uid="{7EE39E39-DD4D-45B7-97AB-B7F4DF91632C}"/>
    <cellStyle name="Currency 5 2 2" xfId="5217" xr:uid="{6A51AA3E-0C90-44AB-86B9-1762AD6E7CD6}"/>
    <cellStyle name="Currency 5 2 2 2" xfId="16649" xr:uid="{AAA2AAB7-2EE7-4333-9B4D-D3AA27DAA5E4}"/>
    <cellStyle name="Currency 5 2 3" xfId="7297" xr:uid="{46A23FE7-D441-47E8-A056-AA2FB978BB3A}"/>
    <cellStyle name="Currency 5 2 4" xfId="9519" xr:uid="{7454DC61-C851-4A91-A12B-0400536986CD}"/>
    <cellStyle name="Currency 5 2 5" xfId="10932" xr:uid="{3812AB89-6587-4AE6-BBB2-C5A2D5838205}"/>
    <cellStyle name="Currency 5 2 6" xfId="12175" xr:uid="{5AF8A942-3A6C-451B-98E9-3A2F6CE6151B}"/>
    <cellStyle name="Currency 5 2 7" xfId="14278" xr:uid="{CF0CB22E-56E1-40AF-94A7-088C5D069E1D}"/>
    <cellStyle name="Currency 5 2 8" xfId="18938" xr:uid="{53FBD05C-A46A-41EA-A91B-479CA0FE293C}"/>
    <cellStyle name="Currency 5 3" xfId="2502" xr:uid="{23BDE5F0-B3B3-45A9-8106-89C3743EC5CD}"/>
    <cellStyle name="Currency 5 3 2" xfId="7298" xr:uid="{376AD0B7-52F2-4FF5-AC67-5B38CB677383}"/>
    <cellStyle name="Currency 5 3 3" xfId="14279" xr:uid="{2089DC5B-12C7-43A2-A478-DF763EED469A}"/>
    <cellStyle name="Currency 5 4" xfId="5216" xr:uid="{84521794-A5A7-4074-AC1F-CA45780F4351}"/>
    <cellStyle name="Currency 5 4 2" xfId="16648" xr:uid="{F8571719-F0E9-4EE7-9E48-FC20B5B77D89}"/>
    <cellStyle name="Currency 5 5" xfId="7296" xr:uid="{41B96CDC-8F99-4E9E-A803-FB15DBBD7BA2}"/>
    <cellStyle name="Currency 5 6" xfId="9518" xr:uid="{2EEE1BB8-8C68-43C7-9E4A-8B64594270AD}"/>
    <cellStyle name="Currency 5 7" xfId="10931" xr:uid="{F4215036-A950-46E9-A6A0-68A51A50EDFA}"/>
    <cellStyle name="Currency 5 8" xfId="12174" xr:uid="{D20BD568-25B1-41AC-BEF4-BF09A57A17FE}"/>
    <cellStyle name="Currency 5 9" xfId="14277" xr:uid="{780E9956-7864-49C2-9E28-918501B3D59B}"/>
    <cellStyle name="Currency 6" xfId="2503" xr:uid="{302D993F-D679-4EED-B108-9E5485CD386B}"/>
    <cellStyle name="Currency 6 10" xfId="18939" xr:uid="{FABF23D7-6A45-41CF-9883-F4FEFAFE2A1F}"/>
    <cellStyle name="Currency 6 2" xfId="2504" xr:uid="{5C3D66D8-5859-4EE5-97B9-3C8C029731C9}"/>
    <cellStyle name="Currency 6 2 2" xfId="5219" xr:uid="{E0276C43-608C-4687-A3E6-789A461EEA02}"/>
    <cellStyle name="Currency 6 2 2 2" xfId="16651" xr:uid="{C924E1A5-6537-49CC-99B2-BD3A5CB57B22}"/>
    <cellStyle name="Currency 6 2 3" xfId="7300" xr:uid="{7CDBDF51-48F1-4BCE-B15E-982AD67F55C9}"/>
    <cellStyle name="Currency 6 2 4" xfId="9521" xr:uid="{D5052F8C-5ACA-4A03-B825-910C876CDAD0}"/>
    <cellStyle name="Currency 6 2 5" xfId="10934" xr:uid="{B41452D5-E48C-496C-BA59-8BC90FFC83D4}"/>
    <cellStyle name="Currency 6 2 6" xfId="12177" xr:uid="{82E905F8-0359-429F-BBD4-0B4D1C583AC8}"/>
    <cellStyle name="Currency 6 2 7" xfId="14281" xr:uid="{753D6FA3-E518-475A-B8A3-B29D0A91A1E9}"/>
    <cellStyle name="Currency 6 2 8" xfId="18940" xr:uid="{7FA726B1-4420-4183-BF7A-A59385D06098}"/>
    <cellStyle name="Currency 6 3" xfId="2505" xr:uid="{360C49D4-C5A6-4E92-B62D-D0F835B45FC1}"/>
    <cellStyle name="Currency 6 3 2" xfId="5220" xr:uid="{751F64C2-5326-41C0-9C86-9C8DAF7125A1}"/>
    <cellStyle name="Currency 6 3 2 2" xfId="16652" xr:uid="{32664106-2576-49FD-A378-CBD9B5EA0B03}"/>
    <cellStyle name="Currency 6 3 3" xfId="7301" xr:uid="{A274735B-F09F-46A3-9B03-BE9FC2673ABB}"/>
    <cellStyle name="Currency 6 3 4" xfId="9522" xr:uid="{97B677E2-368E-48F0-BCA0-80F9CB375815}"/>
    <cellStyle name="Currency 6 3 5" xfId="10935" xr:uid="{60009F18-CE80-42D8-91D0-AE35932E8772}"/>
    <cellStyle name="Currency 6 3 6" xfId="12178" xr:uid="{7EA861B5-9C40-4C26-9E31-FCCF0704A321}"/>
    <cellStyle name="Currency 6 3 7" xfId="14282" xr:uid="{9E15AF75-EE95-48DE-B1F4-FC1251183CE7}"/>
    <cellStyle name="Currency 6 3 8" xfId="18941" xr:uid="{C5B1085A-EB69-45C0-A527-D844DA1839B4}"/>
    <cellStyle name="Currency 6 4" xfId="5218" xr:uid="{A77F58E4-947C-4521-9032-6DCEA81E4F21}"/>
    <cellStyle name="Currency 6 4 2" xfId="16650" xr:uid="{71EFCDA6-510B-4B1E-A3F6-441919C61E2D}"/>
    <cellStyle name="Currency 6 5" xfId="7299" xr:uid="{E48830FE-A11E-4A24-80F6-7454CB27DB70}"/>
    <cellStyle name="Currency 6 6" xfId="9520" xr:uid="{7F3F509D-03FD-4F24-92EB-C90F7CA0BD05}"/>
    <cellStyle name="Currency 6 7" xfId="10933" xr:uid="{EC61732E-2C6F-499E-AD54-222283BD4A25}"/>
    <cellStyle name="Currency 6 8" xfId="12176" xr:uid="{07E9F61B-8430-45F1-8923-243F1D8AE51B}"/>
    <cellStyle name="Currency 6 9" xfId="14280" xr:uid="{4ECD8050-C619-4B95-A6E8-6329FCFAEA45}"/>
    <cellStyle name="Currency 7" xfId="2506" xr:uid="{83AB239D-E0AF-413A-8629-702B26D32DCA}"/>
    <cellStyle name="Currency 7 10" xfId="18942" xr:uid="{98613C9E-9A0A-41DF-A6D6-4A0618CE5375}"/>
    <cellStyle name="Currency 7 2" xfId="2507" xr:uid="{B43FB01D-C965-473F-97FB-F462C9199CA7}"/>
    <cellStyle name="Currency 7 2 2" xfId="5222" xr:uid="{483BC44B-BD62-4EE9-9DA8-142B1D164937}"/>
    <cellStyle name="Currency 7 2 2 2" xfId="16654" xr:uid="{924B5D20-61C0-4154-B326-3F422CB6E3E1}"/>
    <cellStyle name="Currency 7 2 3" xfId="7303" xr:uid="{79234111-1375-4A91-8BC8-25CEC77A4603}"/>
    <cellStyle name="Currency 7 2 4" xfId="9524" xr:uid="{8E035174-1F27-43C7-82C5-80B39728D484}"/>
    <cellStyle name="Currency 7 2 5" xfId="10937" xr:uid="{8660F987-44F3-4CA3-A2AE-A57B2F218B68}"/>
    <cellStyle name="Currency 7 2 6" xfId="12180" xr:uid="{DF233404-F689-4182-AD84-866780A59A0C}"/>
    <cellStyle name="Currency 7 2 7" xfId="14284" xr:uid="{F7640081-5807-4971-BF63-B43E95D624FB}"/>
    <cellStyle name="Currency 7 2 8" xfId="18943" xr:uid="{15378E16-82E4-4F81-907A-FECDD6EA87F0}"/>
    <cellStyle name="Currency 7 3" xfId="2508" xr:uid="{B5FB9C36-F325-475C-892E-568DBD08CD32}"/>
    <cellStyle name="Currency 7 3 2" xfId="5223" xr:uid="{8A4ED8D4-24F9-4A60-82CA-03381AAF8374}"/>
    <cellStyle name="Currency 7 3 2 2" xfId="16655" xr:uid="{EFA52D14-756A-4F66-AC95-1C60D27FA4B3}"/>
    <cellStyle name="Currency 7 3 3" xfId="7304" xr:uid="{9969469F-2F4E-4A3C-8276-4676F8A61FAF}"/>
    <cellStyle name="Currency 7 3 4" xfId="9525" xr:uid="{E781C9F3-7E89-4CE5-8EC1-2EAA8DFED84D}"/>
    <cellStyle name="Currency 7 3 5" xfId="10938" xr:uid="{EA796C8D-44B3-445A-A075-85FC1BA0896A}"/>
    <cellStyle name="Currency 7 3 6" xfId="12181" xr:uid="{635BFF40-A089-42D6-BF13-AE900EA747E4}"/>
    <cellStyle name="Currency 7 3 7" xfId="14285" xr:uid="{C04817A8-2DF3-473A-A3C3-9816B89CA9BE}"/>
    <cellStyle name="Currency 7 3 8" xfId="18944" xr:uid="{E8FD372E-70C0-4345-A422-87905A2ABF80}"/>
    <cellStyle name="Currency 7 4" xfId="5221" xr:uid="{9BF11D63-58C2-428A-9290-D1BABBF2B5C1}"/>
    <cellStyle name="Currency 7 4 2" xfId="16653" xr:uid="{298F816F-C35D-4B53-A229-A4AB4819C60E}"/>
    <cellStyle name="Currency 7 5" xfId="7302" xr:uid="{C7BC4A8C-4C31-4FC8-BB7B-6F24EB3D3947}"/>
    <cellStyle name="Currency 7 6" xfId="9523" xr:uid="{2F8B2063-E6B0-44F3-B2A0-DBC73E7C21FF}"/>
    <cellStyle name="Currency 7 7" xfId="10936" xr:uid="{D3F4A839-4CFA-4A54-848A-B571A7DBDCBA}"/>
    <cellStyle name="Currency 7 8" xfId="12179" xr:uid="{DBE4F35E-0A56-415E-8AA0-29011C41FB3B}"/>
    <cellStyle name="Currency 7 9" xfId="14283" xr:uid="{F6D5C9CC-BB67-460F-940D-DAD3B10D71E0}"/>
    <cellStyle name="Currency 8" xfId="2509" xr:uid="{ADEE2224-956F-4029-A259-1AA25BD8FE29}"/>
    <cellStyle name="Currency 8 2" xfId="2510" xr:uid="{711759F5-1ADE-41AB-B669-83A0121CB242}"/>
    <cellStyle name="Currency 8 2 2" xfId="5225" xr:uid="{0D32F88C-557F-4666-9ABC-E23EC5A75945}"/>
    <cellStyle name="Currency 8 2 2 2" xfId="16657" xr:uid="{AB13D71B-CF92-4AD0-BD77-3435BDF26823}"/>
    <cellStyle name="Currency 8 2 3" xfId="7306" xr:uid="{0A62BB77-4E4F-4051-B0AC-2EA1727476F5}"/>
    <cellStyle name="Currency 8 2 4" xfId="9527" xr:uid="{B9793E86-E42D-40CB-BBF1-4BB44E7C0848}"/>
    <cellStyle name="Currency 8 2 5" xfId="10940" xr:uid="{FA5AA614-E8EE-4916-BF4E-1DC9BAD2F092}"/>
    <cellStyle name="Currency 8 2 6" xfId="12183" xr:uid="{E5B5DBB9-AFD5-4A87-A31E-FBB46BC22AA5}"/>
    <cellStyle name="Currency 8 2 7" xfId="14287" xr:uid="{3FB624C1-3A97-4B64-AAAF-830820C67F2D}"/>
    <cellStyle name="Currency 8 2 8" xfId="18946" xr:uid="{F174B0F8-0A0D-48B9-AAE4-4AA014F43258}"/>
    <cellStyle name="Currency 8 3" xfId="5224" xr:uid="{ECA13FF3-56C6-4154-A8C8-1740BD99DC36}"/>
    <cellStyle name="Currency 8 3 2" xfId="16656" xr:uid="{2103E7AF-4E52-4CA8-BE5B-FEE873F7A3FC}"/>
    <cellStyle name="Currency 8 4" xfId="7305" xr:uid="{7429090E-7A33-48E4-96C2-A5773DF9F0AD}"/>
    <cellStyle name="Currency 8 5" xfId="9526" xr:uid="{8F2C7F37-33AE-40BB-A458-AA9499D0AFE8}"/>
    <cellStyle name="Currency 8 6" xfId="10939" xr:uid="{47571534-B701-4B6A-97A3-006321AF1C8C}"/>
    <cellStyle name="Currency 8 7" xfId="12182" xr:uid="{012131EA-5DC2-47B1-9F2E-8961874AF1BB}"/>
    <cellStyle name="Currency 8 8" xfId="14286" xr:uid="{458F63B7-532D-45FE-BB59-A6B8C012ED0D}"/>
    <cellStyle name="Currency 8 9" xfId="18945" xr:uid="{B1E15798-751C-46EA-8D36-FE8200C2C9E9}"/>
    <cellStyle name="Currency 9" xfId="2511" xr:uid="{278BBE89-16BE-4E13-959B-C15F24772B5B}"/>
    <cellStyle name="Currency 9 2" xfId="5226" xr:uid="{640AFD85-765E-4771-83FA-EF0F5EBCE18E}"/>
    <cellStyle name="Currency 9 2 2" xfId="16658" xr:uid="{0A2CACA8-34A9-4E20-A973-61F0201F3506}"/>
    <cellStyle name="Currency 9 3" xfId="7307" xr:uid="{B8295EDB-1B3F-467F-BD2F-37BCAAC6944E}"/>
    <cellStyle name="Currency 9 4" xfId="9528" xr:uid="{BDC1D22F-5A01-4285-8ABE-C51EA8C2686A}"/>
    <cellStyle name="Currency 9 5" xfId="10941" xr:uid="{1693C222-04F0-498B-8EAC-4C1C543EC469}"/>
    <cellStyle name="Currency 9 6" xfId="12184" xr:uid="{1D02E8BD-DCF5-4AC8-A5ED-1FF3C1F1FC37}"/>
    <cellStyle name="Currency 9 7" xfId="14288" xr:uid="{DAFCF8E2-EF62-48D3-BB0A-C5FF7C7FAE57}"/>
    <cellStyle name="Currency 9 8" xfId="18947" xr:uid="{A9D8BB69-9165-4A3A-A84F-8F8C5B2B38ED}"/>
    <cellStyle name="Currency0" xfId="1726" xr:uid="{B9E4F486-EC06-4DF4-98A2-0439BFFE87E4}"/>
    <cellStyle name="Currency0 2" xfId="2512" xr:uid="{5642FDDE-D8DD-4587-AD1A-72156B03FF00}"/>
    <cellStyle name="Currency2" xfId="1727" xr:uid="{E6F8C395-4360-4E0B-A17A-B3136442E577}"/>
    <cellStyle name="CustomCellsOrange" xfId="308" xr:uid="{CE171B62-EFF2-46A1-AF42-B1EFFDF611C3}"/>
    <cellStyle name="CustomCellsOrange 2" xfId="590" xr:uid="{9AFDF7BE-ECE9-46A4-8995-E859C1058081}"/>
    <cellStyle name="CustomCellsOrange 2 2" xfId="613" xr:uid="{E4F5F321-ABF0-452A-A5B6-FB3A0FF9E9FF}"/>
    <cellStyle name="CustomCellsOrange 2 2 10" xfId="8317" xr:uid="{72F1D06C-F080-4DEB-B4FE-AD90808E11D1}"/>
    <cellStyle name="CustomCellsOrange 2 2 11" xfId="8118" xr:uid="{4CCA41DC-FB53-4369-A043-E05111C56812}"/>
    <cellStyle name="CustomCellsOrange 2 2 12" xfId="11564" xr:uid="{65D795DB-1BD0-4539-BAC3-72828C57234E}"/>
    <cellStyle name="CustomCellsOrange 2 2 13" xfId="13819" xr:uid="{0E97A8BC-51EA-492B-98A2-833EE196201D}"/>
    <cellStyle name="CustomCellsOrange 2 2 14" xfId="17936" xr:uid="{6301DABE-178C-47C4-ABFE-3E714DE0BE19}"/>
    <cellStyle name="CustomCellsOrange 2 2 2" xfId="683" xr:uid="{CECC6942-52D9-494A-B58C-0CA24F692E91}"/>
    <cellStyle name="CustomCellsOrange 2 2 2 2" xfId="849" xr:uid="{E6E8BB05-21EA-4B3B-94DE-2EECCDA374DA}"/>
    <cellStyle name="CustomCellsOrange 2 2 2 2 10" xfId="14095" xr:uid="{425D049A-7042-49EB-9876-C6F0C161F4B6}"/>
    <cellStyle name="CustomCellsOrange 2 2 2 2 11" xfId="18102" xr:uid="{25076C6E-BD87-46DC-B39D-9F0492FA9419}"/>
    <cellStyle name="CustomCellsOrange 2 2 2 2 2" xfId="1063" xr:uid="{13E9630D-AE89-45F6-A721-74629667041B}"/>
    <cellStyle name="CustomCellsOrange 2 2 2 2 2 10" xfId="18316" xr:uid="{CADE7E56-5435-4712-9A7D-42287FA0104F}"/>
    <cellStyle name="CustomCellsOrange 2 2 2 2 2 2" xfId="1565" xr:uid="{29160FEC-FADD-4FA6-A7A9-E7EF807FB370}"/>
    <cellStyle name="CustomCellsOrange 2 2 2 2 2 2 2" xfId="4600" xr:uid="{ADE9D37C-890F-4E19-98A7-13D653199E65}"/>
    <cellStyle name="CustomCellsOrange 2 2 2 2 2 2 2 2" xfId="16032" xr:uid="{5306FB88-EA4A-4061-8009-8A358FEBAEFB}"/>
    <cellStyle name="CustomCellsOrange 2 2 2 2 2 2 3" xfId="4116" xr:uid="{F48ADD1B-D4C3-4D1C-B30E-13CD58833783}"/>
    <cellStyle name="CustomCellsOrange 2 2 2 2 2 2 3 2" xfId="15548" xr:uid="{A9EFF543-A157-42AC-8748-01AFF1EA87F0}"/>
    <cellStyle name="CustomCellsOrange 2 2 2 2 2 2 4" xfId="7087" xr:uid="{C3A51DF2-6956-41AF-B64B-F40A75D370F5}"/>
    <cellStyle name="CustomCellsOrange 2 2 2 2 2 2 5" xfId="9147" xr:uid="{17BC6B93-8179-4E7F-9BB2-B97E4F099F4F}"/>
    <cellStyle name="CustomCellsOrange 2 2 2 2 2 2 6" xfId="8222" xr:uid="{7404427B-5579-4690-A283-2F8BFE2D2AC5}"/>
    <cellStyle name="CustomCellsOrange 2 2 2 2 2 2 7" xfId="11232" xr:uid="{DD29B724-43F9-410E-98F1-938757025640}"/>
    <cellStyle name="CustomCellsOrange 2 2 2 2 2 2 8" xfId="13521" xr:uid="{A895F097-DC8F-4A29-870C-6F8A2E6658F4}"/>
    <cellStyle name="CustomCellsOrange 2 2 2 2 2 2 9" xfId="18817" xr:uid="{EB8F5798-22F0-4647-8AFC-D381382EA41C}"/>
    <cellStyle name="CustomCellsOrange 2 2 2 2 2 3" xfId="5623" xr:uid="{1207374C-D566-43EE-86D6-0294DB77723A}"/>
    <cellStyle name="CustomCellsOrange 2 2 2 2 2 3 2" xfId="17055" xr:uid="{5F6EEB7F-7A4B-42AA-A4C6-8CA63B3491E6}"/>
    <cellStyle name="CustomCellsOrange 2 2 2 2 2 4" xfId="5031" xr:uid="{9E482652-02F3-48D8-9081-519B1B7CA4F3}"/>
    <cellStyle name="CustomCellsOrange 2 2 2 2 2 4 2" xfId="16463" xr:uid="{58A3A27E-A2A1-49DB-B31C-8EEA357D0797}"/>
    <cellStyle name="CustomCellsOrange 2 2 2 2 2 5" xfId="6687" xr:uid="{B63BC57C-5361-4A6A-ACA0-FB42412535BB}"/>
    <cellStyle name="CustomCellsOrange 2 2 2 2 2 6" xfId="8646" xr:uid="{D8527105-40F3-4A1A-8B45-C565D45268C9}"/>
    <cellStyle name="CustomCellsOrange 2 2 2 2 2 7" xfId="9840" xr:uid="{DBFF7797-F35D-4125-9D8A-6437D60415A1}"/>
    <cellStyle name="CustomCellsOrange 2 2 2 2 2 8" xfId="11846" xr:uid="{515D98B9-A860-4C07-A0E4-4D08364C5904}"/>
    <cellStyle name="CustomCellsOrange 2 2 2 2 2 9" xfId="14056" xr:uid="{3FD7BCD3-564E-47E5-9103-54BE265EBBED}"/>
    <cellStyle name="CustomCellsOrange 2 2 2 2 3" xfId="1245" xr:uid="{BECE3A35-167C-4623-B459-BA96DF5C3713}"/>
    <cellStyle name="CustomCellsOrange 2 2 2 2 3 2" xfId="5522" xr:uid="{54DF30E9-EBF0-45C8-972C-8129EFE9FC9B}"/>
    <cellStyle name="CustomCellsOrange 2 2 2 2 3 2 2" xfId="16954" xr:uid="{BEF2374D-8599-4173-B29D-D9FDDD0191E0}"/>
    <cellStyle name="CustomCellsOrange 2 2 2 2 3 3" xfId="4651" xr:uid="{9144E8D7-08D6-4950-9B77-D4CBE58EF189}"/>
    <cellStyle name="CustomCellsOrange 2 2 2 2 3 3 2" xfId="16083" xr:uid="{6737FFC1-D064-4C50-AC6B-9E76079CFD73}"/>
    <cellStyle name="CustomCellsOrange 2 2 2 2 3 4" xfId="6835" xr:uid="{0C4841E0-1626-4145-93F3-012E82C93B88}"/>
    <cellStyle name="CustomCellsOrange 2 2 2 2 3 5" xfId="8827" xr:uid="{E9A5167E-9ED0-415D-A25D-1963FF8034E3}"/>
    <cellStyle name="CustomCellsOrange 2 2 2 2 3 6" xfId="9701" xr:uid="{149F5A2E-F450-47C3-9D99-C75ABA1A992A}"/>
    <cellStyle name="CustomCellsOrange 2 2 2 2 3 7" xfId="11374" xr:uid="{3415BFFF-717C-422D-BEE1-14F98FDF02A4}"/>
    <cellStyle name="CustomCellsOrange 2 2 2 2 3 8" xfId="14490" xr:uid="{BAFEFCC8-2D82-4362-B743-0B5CE9DA751C}"/>
    <cellStyle name="CustomCellsOrange 2 2 2 2 3 9" xfId="18497" xr:uid="{D46CB6CB-6B3C-4EED-84A9-EA3456402A00}"/>
    <cellStyle name="CustomCellsOrange 2 2 2 2 4" xfId="5684" xr:uid="{1BB8B27A-DFE1-49E2-BE98-7FA410B61673}"/>
    <cellStyle name="CustomCellsOrange 2 2 2 2 4 2" xfId="17116" xr:uid="{16686498-811D-4F2E-9D09-F87BE0A61276}"/>
    <cellStyle name="CustomCellsOrange 2 2 2 2 5" xfId="4610" xr:uid="{484694EA-65CE-4E46-8E13-1DCE2A0A0F92}"/>
    <cellStyle name="CustomCellsOrange 2 2 2 2 5 2" xfId="16042" xr:uid="{62C565FE-18E1-48BD-9D76-024B076BF871}"/>
    <cellStyle name="CustomCellsOrange 2 2 2 2 6" xfId="6536" xr:uid="{E586414F-8A09-4801-909D-8EB5DD55C553}"/>
    <cellStyle name="CustomCellsOrange 2 2 2 2 7" xfId="8499" xr:uid="{4D284E41-82F8-4695-B4AE-141B61798C13}"/>
    <cellStyle name="CustomCellsOrange 2 2 2 2 8" xfId="8332" xr:uid="{B06D76F5-D661-42BF-BF4B-4E3AED19BBD2}"/>
    <cellStyle name="CustomCellsOrange 2 2 2 2 9" xfId="11849" xr:uid="{76ED2A70-7117-413A-934D-EE5A76CD6412}"/>
    <cellStyle name="CustomCellsOrange 2 2 2 3" xfId="17938" xr:uid="{7AB752D8-7F99-4AA5-A6C1-7F7D74E5C6AF}"/>
    <cellStyle name="CustomCellsOrange 2 2 3" xfId="832" xr:uid="{A665BF39-1E20-42F1-9691-30885A473197}"/>
    <cellStyle name="CustomCellsOrange 2 2 3 10" xfId="13653" xr:uid="{724F9E0A-643E-46F8-A1AA-D2901D74B9E3}"/>
    <cellStyle name="CustomCellsOrange 2 2 3 11" xfId="18086" xr:uid="{21F658F8-B8EB-4AA4-A7CC-6B3FD4C30007}"/>
    <cellStyle name="CustomCellsOrange 2 2 3 2" xfId="1047" xr:uid="{B3125C34-F65E-4A10-AD57-F56F029B33DE}"/>
    <cellStyle name="CustomCellsOrange 2 2 3 2 10" xfId="18300" xr:uid="{A9EFFE18-BFE3-4B06-B8CF-302E2D44390C}"/>
    <cellStyle name="CustomCellsOrange 2 2 3 2 2" xfId="1549" xr:uid="{2CB77C89-D51B-4F4A-A154-2471F276A148}"/>
    <cellStyle name="CustomCellsOrange 2 2 3 2 2 2" xfId="5294" xr:uid="{939A67F6-B56B-4CA1-B378-131827150610}"/>
    <cellStyle name="CustomCellsOrange 2 2 3 2 2 2 2" xfId="16726" xr:uid="{33C231C5-8256-4356-9F65-2B1AC9CDF9EC}"/>
    <cellStyle name="CustomCellsOrange 2 2 3 2 2 3" xfId="4497" xr:uid="{2537BE08-4E95-4202-9F52-3324CD7AE762}"/>
    <cellStyle name="CustomCellsOrange 2 2 3 2 2 3 2" xfId="15929" xr:uid="{7296E956-191C-4942-AB3C-9E7B161B9E64}"/>
    <cellStyle name="CustomCellsOrange 2 2 3 2 2 4" xfId="7075" xr:uid="{30E36669-4FF0-4DEF-BEB8-12DF5EE7AE40}"/>
    <cellStyle name="CustomCellsOrange 2 2 3 2 2 5" xfId="9131" xr:uid="{A97D602E-9990-4094-9259-6B2042DC7F6F}"/>
    <cellStyle name="CustomCellsOrange 2 2 3 2 2 6" xfId="9180" xr:uid="{EA1B246D-A19D-46C0-924F-32B01B7A8F40}"/>
    <cellStyle name="CustomCellsOrange 2 2 3 2 2 7" xfId="11590" xr:uid="{1F015167-8A7E-4EC2-B6DE-FE6C87D78875}"/>
    <cellStyle name="CustomCellsOrange 2 2 3 2 2 8" xfId="14303" xr:uid="{F48AA199-F539-4EBB-99C4-865F8A6F80D2}"/>
    <cellStyle name="CustomCellsOrange 2 2 3 2 2 9" xfId="18801" xr:uid="{2135599C-3546-41C7-8073-C9710BE543CD}"/>
    <cellStyle name="CustomCellsOrange 2 2 3 2 3" xfId="5629" xr:uid="{3EC79386-5F81-473E-B0B3-683466A39B4D}"/>
    <cellStyle name="CustomCellsOrange 2 2 3 2 3 2" xfId="17061" xr:uid="{616D8B48-04E1-49C9-ABB4-DC3ED2CE892A}"/>
    <cellStyle name="CustomCellsOrange 2 2 3 2 4" xfId="3865" xr:uid="{4A4AFABC-76BA-4D9B-BF9D-17C7949D19FD}"/>
    <cellStyle name="CustomCellsOrange 2 2 3 2 4 2" xfId="15297" xr:uid="{FDA111B5-444E-47D5-91D4-4946B334BF41}"/>
    <cellStyle name="CustomCellsOrange 2 2 3 2 5" xfId="6675" xr:uid="{E1764CF2-CD2E-4F5A-BC20-6E9561BF0C7E}"/>
    <cellStyle name="CustomCellsOrange 2 2 3 2 6" xfId="8635" xr:uid="{961A152C-5887-4B24-BC6D-B5E11C41659A}"/>
    <cellStyle name="CustomCellsOrange 2 2 3 2 7" xfId="9852" xr:uid="{BBEE2C4D-45A6-4DD6-8D84-F4C3C36E5B2C}"/>
    <cellStyle name="CustomCellsOrange 2 2 3 2 8" xfId="11919" xr:uid="{6567B902-771C-42D0-B7AD-BE96700CEDDF}"/>
    <cellStyle name="CustomCellsOrange 2 2 3 2 9" xfId="14067" xr:uid="{D088FF1B-FCB1-4CA3-AD63-BB3B0C268CAC}"/>
    <cellStyle name="CustomCellsOrange 2 2 3 3" xfId="1438" xr:uid="{F90D2741-7996-4166-84A5-947BB2B481BA}"/>
    <cellStyle name="CustomCellsOrange 2 2 3 3 2" xfId="5377" xr:uid="{584720E2-5012-4D7B-9B9B-44554BF95567}"/>
    <cellStyle name="CustomCellsOrange 2 2 3 3 2 2" xfId="16809" xr:uid="{6BBDC041-2DF3-48B1-AD55-3916664F08E5}"/>
    <cellStyle name="CustomCellsOrange 2 2 3 3 3" xfId="5737" xr:uid="{2559D8A9-B2AE-44E8-ABC0-6AF57C778330}"/>
    <cellStyle name="CustomCellsOrange 2 2 3 3 3 2" xfId="17169" xr:uid="{1AC1B9BF-3BC3-42C0-80C6-AF122396CE99}"/>
    <cellStyle name="CustomCellsOrange 2 2 3 3 4" xfId="6984" xr:uid="{230C4134-AA3A-4163-86E6-EFE6E45117E7}"/>
    <cellStyle name="CustomCellsOrange 2 2 3 3 5" xfId="9020" xr:uid="{6EBD7BE5-062C-47D3-8ED0-A0D877DEC441}"/>
    <cellStyle name="CustomCellsOrange 2 2 3 3 6" xfId="9590" xr:uid="{57002CDB-70BE-4A93-91CF-F17E671EF12F}"/>
    <cellStyle name="CustomCellsOrange 2 2 3 3 7" xfId="12947" xr:uid="{3BD2F7FB-7B7F-4EE1-8D6C-A11BB0D03F05}"/>
    <cellStyle name="CustomCellsOrange 2 2 3 3 8" xfId="14355" xr:uid="{7B661282-8442-4B04-8955-9FA9480C3DC7}"/>
    <cellStyle name="CustomCellsOrange 2 2 3 3 9" xfId="18690" xr:uid="{2462842D-92CD-421D-BA93-F71DCDDB6F5A}"/>
    <cellStyle name="CustomCellsOrange 2 2 3 4" xfId="3748" xr:uid="{146CC4F3-C01F-417C-AF6B-08E75452E758}"/>
    <cellStyle name="CustomCellsOrange 2 2 3 4 2" xfId="15180" xr:uid="{F38D5304-9307-4A78-9054-1A6EA66A1150}"/>
    <cellStyle name="CustomCellsOrange 2 2 3 5" xfId="4897" xr:uid="{082D8174-1FD4-4839-82C4-E5AA5328137B}"/>
    <cellStyle name="CustomCellsOrange 2 2 3 5 2" xfId="16329" xr:uid="{E8AE757F-0DE8-4D4E-9F22-601DEF6E4D73}"/>
    <cellStyle name="CustomCellsOrange 2 2 3 6" xfId="6525" xr:uid="{F6A70EF0-E046-4495-80A1-4C8BB6B063D6}"/>
    <cellStyle name="CustomCellsOrange 2 2 3 7" xfId="8487" xr:uid="{B52B1022-9BCF-47E0-9CDB-A674CDD02218}"/>
    <cellStyle name="CustomCellsOrange 2 2 3 8" xfId="9970" xr:uid="{1F27B543-CD47-4646-B9F5-4DB77B3FF48B}"/>
    <cellStyle name="CustomCellsOrange 2 2 3 9" xfId="12486" xr:uid="{60AB06C1-27F0-4C0A-A983-94FB4EEEB950}"/>
    <cellStyle name="CustomCellsOrange 2 2 4" xfId="750" xr:uid="{D8BF1E20-F231-4075-B215-A9E4367EB1B4}"/>
    <cellStyle name="CustomCellsOrange 2 2 4 10" xfId="14732" xr:uid="{4FC252E8-FED9-49F6-A06A-B1E7C9FDE3A0}"/>
    <cellStyle name="CustomCellsOrange 2 2 4 11" xfId="18004" xr:uid="{E9884C08-BC41-4937-AA8C-BF49633ED9EB}"/>
    <cellStyle name="CustomCellsOrange 2 2 4 2" xfId="965" xr:uid="{EDA9269F-83CB-47CA-886B-4950F093EC12}"/>
    <cellStyle name="CustomCellsOrange 2 2 4 2 10" xfId="18218" xr:uid="{20F6244C-AAAB-4429-834D-8250E77ABFFC}"/>
    <cellStyle name="CustomCellsOrange 2 2 4 2 2" xfId="1283" xr:uid="{65270BA5-95D1-49EC-AE22-C9D253749D9B}"/>
    <cellStyle name="CustomCellsOrange 2 2 4 2 2 2" xfId="5493" xr:uid="{34713C4A-902A-4228-9D78-AFB06760154E}"/>
    <cellStyle name="CustomCellsOrange 2 2 4 2 2 2 2" xfId="16925" xr:uid="{B298E5AF-635B-4800-9ADB-46E5289C043D}"/>
    <cellStyle name="CustomCellsOrange 2 2 4 2 2 3" xfId="5104" xr:uid="{B7231CAF-8004-4568-8A22-FB318AEB74E4}"/>
    <cellStyle name="CustomCellsOrange 2 2 4 2 2 3 2" xfId="16536" xr:uid="{BA9D28F2-417F-445B-9509-9EFB67DEDF56}"/>
    <cellStyle name="CustomCellsOrange 2 2 4 2 2 4" xfId="6862" xr:uid="{D66B0D4C-F93C-4FC3-84BE-870033D53ED8}"/>
    <cellStyle name="CustomCellsOrange 2 2 4 2 2 5" xfId="8865" xr:uid="{670095D8-B621-4C5E-8184-DCCE80F57454}"/>
    <cellStyle name="CustomCellsOrange 2 2 4 2 2 6" xfId="9679" xr:uid="{D2C2768A-381E-4D72-B7F4-767AA70A4453}"/>
    <cellStyle name="CustomCellsOrange 2 2 4 2 2 7" xfId="11719" xr:uid="{4D6803B2-C299-4261-8CF0-39144C86A82F}"/>
    <cellStyle name="CustomCellsOrange 2 2 4 2 2 8" xfId="14461" xr:uid="{16AE1EE3-E4B8-48ED-ABD3-81FBEA390BDE}"/>
    <cellStyle name="CustomCellsOrange 2 2 4 2 2 9" xfId="18535" xr:uid="{B07AA768-F215-40E1-8026-A224F3A45CDF}"/>
    <cellStyle name="CustomCellsOrange 2 2 4 2 3" xfId="4846" xr:uid="{407DCDDC-EBB5-4E81-A7C7-D79C9B4706F3}"/>
    <cellStyle name="CustomCellsOrange 2 2 4 2 3 2" xfId="16278" xr:uid="{801FCE15-3E26-49AB-96E6-C6BC63C8F58C}"/>
    <cellStyle name="CustomCellsOrange 2 2 4 2 4" xfId="4360" xr:uid="{96F2EF5D-6FE6-4A76-ACC5-2C2C51CAF74D}"/>
    <cellStyle name="CustomCellsOrange 2 2 4 2 4 2" xfId="15792" xr:uid="{9BD7D57D-82E7-4F01-852B-5DD504372E8D}"/>
    <cellStyle name="CustomCellsOrange 2 2 4 2 5" xfId="6611" xr:uid="{3F0D1F52-4589-4F2B-A982-AB0EB167116F}"/>
    <cellStyle name="CustomCellsOrange 2 2 4 2 6" xfId="8574" xr:uid="{1A63C877-4F8F-4898-B4B9-2D1EDF80395C}"/>
    <cellStyle name="CustomCellsOrange 2 2 4 2 7" xfId="8193" xr:uid="{39BDADF3-06D8-434A-ADDE-DB5E355347FA}"/>
    <cellStyle name="CustomCellsOrange 2 2 4 2 8" xfId="11298" xr:uid="{DCE2F2A8-18B5-4C36-9990-8DA1EE3AF5F9}"/>
    <cellStyle name="CustomCellsOrange 2 2 4 2 9" xfId="13621" xr:uid="{D0999273-7AF6-4424-9963-B3F84CCEB956}"/>
    <cellStyle name="CustomCellsOrange 2 2 4 3" xfId="1392" xr:uid="{D685B2FB-9871-478D-8B6F-C990B6A3C649}"/>
    <cellStyle name="CustomCellsOrange 2 2 4 3 2" xfId="5408" xr:uid="{CE46F480-3C12-4EF4-BC6E-5E3A20D7FDB7}"/>
    <cellStyle name="CustomCellsOrange 2 2 4 3 2 2" xfId="16840" xr:uid="{E0837ECC-B934-418B-B8AC-4752B6AE95F0}"/>
    <cellStyle name="CustomCellsOrange 2 2 4 3 3" xfId="5279" xr:uid="{E8C8FC2B-8960-48EE-BD56-CDAC9C503CC0}"/>
    <cellStyle name="CustomCellsOrange 2 2 4 3 3 2" xfId="16711" xr:uid="{77EF7559-1A0B-4A01-A53A-F209B5CA0087}"/>
    <cellStyle name="CustomCellsOrange 2 2 4 3 4" xfId="6946" xr:uid="{F3BE3CD1-BA0F-455A-9C49-B3D822B25E1F}"/>
    <cellStyle name="CustomCellsOrange 2 2 4 3 5" xfId="8974" xr:uid="{0CB3BBF5-9CC1-402E-8F0B-9F1B262C723F}"/>
    <cellStyle name="CustomCellsOrange 2 2 4 3 6" xfId="8319" xr:uid="{9C0379A3-FEF9-490A-BD28-9E4E2A244AC0}"/>
    <cellStyle name="CustomCellsOrange 2 2 4 3 7" xfId="12450" xr:uid="{B357D377-5A4C-41B1-B9E2-8004F9E4D0E4}"/>
    <cellStyle name="CustomCellsOrange 2 2 4 3 8" xfId="14387" xr:uid="{93E237F5-E0EF-4344-844C-B96B8AB55269}"/>
    <cellStyle name="CustomCellsOrange 2 2 4 3 9" xfId="18644" xr:uid="{1FB9546D-103A-4238-9CA9-590A513E8A42}"/>
    <cellStyle name="CustomCellsOrange 2 2 4 4" xfId="5689" xr:uid="{50715EC3-AF62-4A9A-940D-A3494BEBE2E8}"/>
    <cellStyle name="CustomCellsOrange 2 2 4 4 2" xfId="17121" xr:uid="{80993421-6256-4F56-B2BA-2750A994C29A}"/>
    <cellStyle name="CustomCellsOrange 2 2 4 5" xfId="5746" xr:uid="{B57702CF-8405-41E9-953C-245BFF5079C9}"/>
    <cellStyle name="CustomCellsOrange 2 2 4 5 2" xfId="17178" xr:uid="{53C74955-0F07-441D-A189-9104CD84B138}"/>
    <cellStyle name="CustomCellsOrange 2 2 4 6" xfId="6459" xr:uid="{EA1538DF-46DD-4079-BEED-B84C34A48DFE}"/>
    <cellStyle name="CustomCellsOrange 2 2 4 7" xfId="8426" xr:uid="{FE3C5E63-8A7A-47BB-83E1-A17C99821889}"/>
    <cellStyle name="CustomCellsOrange 2 2 4 8" xfId="8300" xr:uid="{E45297B7-8631-4370-83FF-F0F363A8C965}"/>
    <cellStyle name="CustomCellsOrange 2 2 4 9" xfId="11675" xr:uid="{2C8457D5-13B0-4D69-98BB-4A6F387126B0}"/>
    <cellStyle name="CustomCellsOrange 2 2 5" xfId="851" xr:uid="{98AB54AC-F943-4F74-BD62-CD7F6337EAE3}"/>
    <cellStyle name="CustomCellsOrange 2 2 5 10" xfId="14094" xr:uid="{FCAA3C04-B0A0-433F-BDEB-DCD69BA13B77}"/>
    <cellStyle name="CustomCellsOrange 2 2 5 11" xfId="18104" xr:uid="{44A4D100-0482-44D3-936F-2017EF3A2571}"/>
    <cellStyle name="CustomCellsOrange 2 2 5 2" xfId="1065" xr:uid="{396BFCC5-3B8F-422E-98B6-609247C23554}"/>
    <cellStyle name="CustomCellsOrange 2 2 5 2 10" xfId="18318" xr:uid="{FD946042-C5C9-4CAA-A8DC-286354B6892B}"/>
    <cellStyle name="CustomCellsOrange 2 2 5 2 2" xfId="1567" xr:uid="{ED9A4521-3379-4F4E-AECF-4867E3CB7A23}"/>
    <cellStyle name="CustomCellsOrange 2 2 5 2 2 2" xfId="4724" xr:uid="{33EBCDFD-6FD1-4763-AC3C-6C3F8335F76F}"/>
    <cellStyle name="CustomCellsOrange 2 2 5 2 2 2 2" xfId="16156" xr:uid="{15DD633E-6817-4B87-B65C-09B53A55615F}"/>
    <cellStyle name="CustomCellsOrange 2 2 5 2 2 3" xfId="4223" xr:uid="{1D141D75-8443-4A98-BFC1-5220431A2195}"/>
    <cellStyle name="CustomCellsOrange 2 2 5 2 2 3 2" xfId="15655" xr:uid="{5BD74837-6945-425E-92FE-3D42BE5BBD7D}"/>
    <cellStyle name="CustomCellsOrange 2 2 5 2 2 4" xfId="7089" xr:uid="{1DAFA354-3305-4FBD-BBE4-C5A06D739DB8}"/>
    <cellStyle name="CustomCellsOrange 2 2 5 2 2 5" xfId="9149" xr:uid="{51AC89AE-00B1-41AF-84E7-455C13C48893}"/>
    <cellStyle name="CustomCellsOrange 2 2 5 2 2 6" xfId="8504" xr:uid="{1765F09E-290B-42AF-8CFC-650CA6513D4E}"/>
    <cellStyle name="CustomCellsOrange 2 2 5 2 2 7" xfId="11812" xr:uid="{A0750375-142E-47EE-8D71-B8875017F582}"/>
    <cellStyle name="CustomCellsOrange 2 2 5 2 2 8" xfId="14294" xr:uid="{C492F1AF-C640-4E13-9393-1E67699E5BF1}"/>
    <cellStyle name="CustomCellsOrange 2 2 5 2 2 9" xfId="18819" xr:uid="{3F3FEB0A-4751-493B-954B-94E0419A0971}"/>
    <cellStyle name="CustomCellsOrange 2 2 5 2 3" xfId="4056" xr:uid="{EBBE839C-C5DF-4EC9-8DA3-C57FC9FCAD27}"/>
    <cellStyle name="CustomCellsOrange 2 2 5 2 3 2" xfId="15488" xr:uid="{54FA6ECA-EE64-4D83-ACDE-82BB715ADFD0}"/>
    <cellStyle name="CustomCellsOrange 2 2 5 2 4" xfId="4698" xr:uid="{6DBA89E5-48AA-43CB-864C-373F254E51FE}"/>
    <cellStyle name="CustomCellsOrange 2 2 5 2 4 2" xfId="16130" xr:uid="{EBE32059-ADCA-4757-9AF8-787754600DCA}"/>
    <cellStyle name="CustomCellsOrange 2 2 5 2 5" xfId="6689" xr:uid="{BE033C75-7A8C-4832-9E9E-2C6A9BBFAE2D}"/>
    <cellStyle name="CustomCellsOrange 2 2 5 2 6" xfId="8648" xr:uid="{D7B9A22B-D5A2-4BB4-81EC-0A686180B544}"/>
    <cellStyle name="CustomCellsOrange 2 2 5 2 7" xfId="9838" xr:uid="{B5747EB9-7D4B-4108-9678-D27E2244CC5A}"/>
    <cellStyle name="CustomCellsOrange 2 2 5 2 8" xfId="11407" xr:uid="{4BE82210-F704-40C6-A272-660E0F742D6E}"/>
    <cellStyle name="CustomCellsOrange 2 2 5 2 9" xfId="14615" xr:uid="{37BA4AC8-E236-4FB8-9842-4D092778519E}"/>
    <cellStyle name="CustomCellsOrange 2 2 5 3" xfId="1445" xr:uid="{247D0CE4-8466-4E66-B810-BA7ED3B47EFF}"/>
    <cellStyle name="CustomCellsOrange 2 2 5 3 2" xfId="5370" xr:uid="{3DB4F2B1-35A8-4E8B-80C7-00E9E94C9686}"/>
    <cellStyle name="CustomCellsOrange 2 2 5 3 2 2" xfId="16802" xr:uid="{C81706B2-F179-495B-91FC-B69A536CDCF3}"/>
    <cellStyle name="CustomCellsOrange 2 2 5 3 3" xfId="4296" xr:uid="{08F50DA8-DF04-46E4-972D-A4C150601DF7}"/>
    <cellStyle name="CustomCellsOrange 2 2 5 3 3 2" xfId="15728" xr:uid="{AA36BC2D-FADD-4D31-8389-7D40CDFD767F}"/>
    <cellStyle name="CustomCellsOrange 2 2 5 3 4" xfId="6990" xr:uid="{00CC2290-C74F-466E-86BF-5FD7A95B862D}"/>
    <cellStyle name="CustomCellsOrange 2 2 5 3 5" xfId="9027" xr:uid="{F49CB4EF-1DC6-4999-ADB0-46CD4075300E}"/>
    <cellStyle name="CustomCellsOrange 2 2 5 3 6" xfId="9583" xr:uid="{27EAA5A4-4823-4479-B6E3-C2700ACC5BC4}"/>
    <cellStyle name="CustomCellsOrange 2 2 5 3 7" xfId="11445" xr:uid="{A333808D-D53D-41CA-80EC-A39B99C4B2D2}"/>
    <cellStyle name="CustomCellsOrange 2 2 5 3 8" xfId="14348" xr:uid="{5DD7EDEA-78C9-4701-A98C-CC6D86FF12FD}"/>
    <cellStyle name="CustomCellsOrange 2 2 5 3 9" xfId="18697" xr:uid="{CE88AC66-90F7-47E3-9332-62FAA703F702}"/>
    <cellStyle name="CustomCellsOrange 2 2 5 4" xfId="5683" xr:uid="{CBF5D51D-47BB-4BF5-B564-DFE653713E97}"/>
    <cellStyle name="CustomCellsOrange 2 2 5 4 2" xfId="17115" xr:uid="{B16A716C-FCA7-42C5-8F5A-CA474B02C3AA}"/>
    <cellStyle name="CustomCellsOrange 2 2 5 5" xfId="4955" xr:uid="{01418E9F-A9E3-489D-ABB4-0E7590E7D430}"/>
    <cellStyle name="CustomCellsOrange 2 2 5 5 2" xfId="16387" xr:uid="{C33D0E59-50F7-4EA5-81CF-424984008794}"/>
    <cellStyle name="CustomCellsOrange 2 2 5 6" xfId="6538" xr:uid="{CF3A2C4F-1346-42A8-BCB5-5C0A7A3823EC}"/>
    <cellStyle name="CustomCellsOrange 2 2 5 7" xfId="8501" xr:uid="{81B7FD9F-F92E-46B5-A805-CF73CA9AFD61}"/>
    <cellStyle name="CustomCellsOrange 2 2 5 8" xfId="8242" xr:uid="{221D8F96-84CF-41F2-89B1-F4935912F3EE}"/>
    <cellStyle name="CustomCellsOrange 2 2 5 9" xfId="12751" xr:uid="{04834FC4-F202-4C13-A5AD-08829FA9102D}"/>
    <cellStyle name="CustomCellsOrange 2 2 6" xfId="1218" xr:uid="{356DD206-1153-4266-A50C-B794D8F1367E}"/>
    <cellStyle name="CustomCellsOrange 2 2 6 2" xfId="5544" xr:uid="{B801AD20-A7F4-49A1-A00E-5B3F6030A8BC}"/>
    <cellStyle name="CustomCellsOrange 2 2 6 2 2" xfId="16976" xr:uid="{FDB689D0-D39E-4372-856B-6A27C664545D}"/>
    <cellStyle name="CustomCellsOrange 2 2 6 3" xfId="3794" xr:uid="{537B73E0-18BE-4655-B2D7-F344415D44B0}"/>
    <cellStyle name="CustomCellsOrange 2 2 6 3 2" xfId="15226" xr:uid="{65406FEB-BFF9-45E0-BB7A-76B33EFB794E}"/>
    <cellStyle name="CustomCellsOrange 2 2 6 4" xfId="6813" xr:uid="{BD6CC0AB-E431-4C13-82EC-AAE058B39709}"/>
    <cellStyle name="CustomCellsOrange 2 2 6 5" xfId="8800" xr:uid="{98577CA2-6D8B-44EE-90F0-2C8047F331E8}"/>
    <cellStyle name="CustomCellsOrange 2 2 6 6" xfId="9724" xr:uid="{E117DD64-C367-45AE-8342-4AD59C46C6BF}"/>
    <cellStyle name="CustomCellsOrange 2 2 6 7" xfId="11222" xr:uid="{F8D883D3-380B-4760-9987-4AA4879BEB78}"/>
    <cellStyle name="CustomCellsOrange 2 2 6 8" xfId="14513" xr:uid="{3271361F-8F88-4C27-9BDC-8A11253AD576}"/>
    <cellStyle name="CustomCellsOrange 2 2 6 9" xfId="18470" xr:uid="{B5EB3330-B6E6-4ED3-9C79-E503D2EF225D}"/>
    <cellStyle name="CustomCellsOrange 2 2 7" xfId="4903" xr:uid="{549B4825-6404-4FB5-9655-1E280A890795}"/>
    <cellStyle name="CustomCellsOrange 2 2 7 2" xfId="16335" xr:uid="{B73E28F4-70CF-402A-BA0B-15F50463C1A5}"/>
    <cellStyle name="CustomCellsOrange 2 2 8" xfId="5738" xr:uid="{7C7D3534-25C4-4F4D-AB1C-6240305AEBC1}"/>
    <cellStyle name="CustomCellsOrange 2 2 8 2" xfId="17170" xr:uid="{CEA8217D-13E6-4B40-9DA7-F183DBD1A21F}"/>
    <cellStyle name="CustomCellsOrange 2 2 9" xfId="6409" xr:uid="{DEC58664-D01B-4DBD-A3B5-F32739785359}"/>
    <cellStyle name="CustomCellsOrange 2 3" xfId="17932" xr:uid="{36AAC193-2905-4358-9013-AC1ED4F3BB9C}"/>
    <cellStyle name="CustomCellsOrange 3" xfId="448" xr:uid="{03A65A44-EBEC-4D61-96CE-689155044E20}"/>
    <cellStyle name="CustomCellsOrange 3 10" xfId="8219" xr:uid="{AC7F8079-EA05-4371-A724-96D6B4828974}"/>
    <cellStyle name="CustomCellsOrange 3 11" xfId="9380" xr:uid="{ECBEB9A8-01A4-4A7E-B74C-059371F15412}"/>
    <cellStyle name="CustomCellsOrange 3 12" xfId="11916" xr:uid="{6515A409-7C9E-40D7-9D0A-799BA03D61A8}"/>
    <cellStyle name="CustomCellsOrange 3 13" xfId="14749" xr:uid="{4831FEA9-D0DC-4742-915C-396302AEDF0A}"/>
    <cellStyle name="CustomCellsOrange 3 14" xfId="17908" xr:uid="{B7E7EB58-C578-4117-BCB0-FB20431E5F76}"/>
    <cellStyle name="CustomCellsOrange 3 2" xfId="787" xr:uid="{039AB1F9-E1DE-42BE-8032-2276FC7B7E59}"/>
    <cellStyle name="CustomCellsOrange 3 2 10" xfId="14710" xr:uid="{B119EDA9-C1E7-4C1A-B2D0-75D65AB09159}"/>
    <cellStyle name="CustomCellsOrange 3 2 11" xfId="18041" xr:uid="{B4007CE8-8F7D-4716-83D4-D7791A823B9F}"/>
    <cellStyle name="CustomCellsOrange 3 2 2" xfId="1002" xr:uid="{4B03C4E8-53E8-4882-AB7B-A41F56ED04CB}"/>
    <cellStyle name="CustomCellsOrange 3 2 2 10" xfId="18255" xr:uid="{CB28F5C2-8BE4-42FC-95EB-1E5802349B5D}"/>
    <cellStyle name="CustomCellsOrange 3 2 2 2" xfId="1298" xr:uid="{ACAC7E2B-8D67-4A62-9BB0-7A4C5DE57DD2}"/>
    <cellStyle name="CustomCellsOrange 3 2 2 2 2" xfId="5481" xr:uid="{2608B16B-6FDC-4710-82CA-CB0BA0966DA6}"/>
    <cellStyle name="CustomCellsOrange 3 2 2 2 2 2" xfId="16913" xr:uid="{0B4297AD-D84E-4980-9276-414D5245F40B}"/>
    <cellStyle name="CustomCellsOrange 3 2 2 2 3" xfId="3801" xr:uid="{200A1494-8FA3-4E6C-BD46-C427633AE672}"/>
    <cellStyle name="CustomCellsOrange 3 2 2 2 3 2" xfId="15233" xr:uid="{9928FBAD-B356-4D30-B974-1DF4CA019DFF}"/>
    <cellStyle name="CustomCellsOrange 3 2 2 2 4" xfId="6873" xr:uid="{9D15CD55-B3F9-490E-A709-2AEFE77508A1}"/>
    <cellStyle name="CustomCellsOrange 3 2 2 2 5" xfId="8880" xr:uid="{2B5FD571-ECF7-47C8-BEC2-AE42AD6A9EE5}"/>
    <cellStyle name="CustomCellsOrange 3 2 2 2 6" xfId="9668" xr:uid="{DBFEE42C-DFDC-42F5-8CB3-9825C5516529}"/>
    <cellStyle name="CustomCellsOrange 3 2 2 2 7" xfId="12558" xr:uid="{9557B5E2-1E36-473E-A32D-47BFF0770A26}"/>
    <cellStyle name="CustomCellsOrange 3 2 2 2 8" xfId="14453" xr:uid="{BC8699DF-D0B7-4A67-A97D-5181E56CE030}"/>
    <cellStyle name="CustomCellsOrange 3 2 2 2 9" xfId="18550" xr:uid="{89627903-F3DA-454C-9022-F9E2D96F99CD}"/>
    <cellStyle name="CustomCellsOrange 3 2 2 3" xfId="3930" xr:uid="{D1D8D34A-7366-4823-9F2D-2D3342BD1D55}"/>
    <cellStyle name="CustomCellsOrange 3 2 2 3 2" xfId="15362" xr:uid="{3588D32E-09B1-4E24-956F-6810F0F5A4DD}"/>
    <cellStyle name="CustomCellsOrange 3 2 2 4" xfId="4617" xr:uid="{6CCD6A6F-CD1E-4998-8605-8E14AD874209}"/>
    <cellStyle name="CustomCellsOrange 3 2 2 4 2" xfId="16049" xr:uid="{769183F8-6092-4F11-AA79-EEFCEB96F156}"/>
    <cellStyle name="CustomCellsOrange 3 2 2 5" xfId="6641" xr:uid="{45834867-19B0-427C-94CB-90A0B99D757E}"/>
    <cellStyle name="CustomCellsOrange 3 2 2 6" xfId="8605" xr:uid="{84E00654-1632-4692-A8D7-02565A30CDE6}"/>
    <cellStyle name="CustomCellsOrange 3 2 2 7" xfId="9887" xr:uid="{188245FC-4834-4BD6-8FE8-BC2D5FD04C93}"/>
    <cellStyle name="CustomCellsOrange 3 2 2 8" xfId="11743" xr:uid="{42812AD1-1618-4C0E-9223-7D7BBE122FAB}"/>
    <cellStyle name="CustomCellsOrange 3 2 2 9" xfId="14075" xr:uid="{03F95628-ADEA-4B52-AB7B-709455B60450}"/>
    <cellStyle name="CustomCellsOrange 3 2 3" xfId="1310" xr:uid="{7DCF9718-F836-4CA7-8250-D43152F4AC37}"/>
    <cellStyle name="CustomCellsOrange 3 2 3 2" xfId="5472" xr:uid="{D1E44FEF-A075-4DE6-8BBE-9B12CFFED940}"/>
    <cellStyle name="CustomCellsOrange 3 2 3 2 2" xfId="16904" xr:uid="{BB0BBABD-FFF5-4948-86F0-1461BBBC7D55}"/>
    <cellStyle name="CustomCellsOrange 3 2 3 3" xfId="4674" xr:uid="{C0A8D086-E5CD-41E6-B6E4-872C0138A321}"/>
    <cellStyle name="CustomCellsOrange 3 2 3 3 2" xfId="16106" xr:uid="{6CD499DA-A5FF-469B-8BDE-2E13FA6A1701}"/>
    <cellStyle name="CustomCellsOrange 3 2 3 4" xfId="6883" xr:uid="{0059060E-1552-440A-B2E6-9DE40A28F93C}"/>
    <cellStyle name="CustomCellsOrange 3 2 3 5" xfId="8892" xr:uid="{62E3AA0F-78E8-48F9-A180-F4CE56DEE0AB}"/>
    <cellStyle name="CustomCellsOrange 3 2 3 6" xfId="9659" xr:uid="{DD7CFF1E-1424-4EBC-B678-4AFEB3AF939B}"/>
    <cellStyle name="CustomCellsOrange 3 2 3 7" xfId="12268" xr:uid="{2F5581E7-D604-4CE6-AD53-1B73FF2A2A1F}"/>
    <cellStyle name="CustomCellsOrange 3 2 3 8" xfId="14446" xr:uid="{8444F51E-4279-44E3-9F46-D31A58DF4EDD}"/>
    <cellStyle name="CustomCellsOrange 3 2 3 9" xfId="18562" xr:uid="{9BBE50C3-1F65-4DCA-968B-DADA3CA6F866}"/>
    <cellStyle name="CustomCellsOrange 3 2 4" xfId="4432" xr:uid="{8A535042-467C-46B0-A505-BAD1DF056F6D}"/>
    <cellStyle name="CustomCellsOrange 3 2 4 2" xfId="15864" xr:uid="{ACC1F83B-5A36-4D39-A854-A39FC444ADA1}"/>
    <cellStyle name="CustomCellsOrange 3 2 5" xfId="4941" xr:uid="{D78194A2-0244-4F64-A3EE-70E8955C8A6D}"/>
    <cellStyle name="CustomCellsOrange 3 2 5 2" xfId="16373" xr:uid="{996A652D-2EF2-4311-B11A-EEB4C60D3C32}"/>
    <cellStyle name="CustomCellsOrange 3 2 6" xfId="6490" xr:uid="{A5877A67-AD56-4ED0-AF1A-EA964E1D78D6}"/>
    <cellStyle name="CustomCellsOrange 3 2 7" xfId="8457" xr:uid="{B0B77B3D-E673-41BD-ADA1-B5E2EFB5130B}"/>
    <cellStyle name="CustomCellsOrange 3 2 8" xfId="8313" xr:uid="{726A29C3-7D7F-4B35-916F-A903F87DEB51}"/>
    <cellStyle name="CustomCellsOrange 3 2 9" xfId="11507" xr:uid="{9510D922-A7C2-42E2-B66E-1C7E8D9799C9}"/>
    <cellStyle name="CustomCellsOrange 3 3" xfId="720" xr:uid="{7FC9135D-52A0-47ED-884F-4321DA6B5278}"/>
    <cellStyle name="CustomCellsOrange 3 3 10" xfId="13752" xr:uid="{496EE22D-31B9-4B37-A304-47D47B0CAF9F}"/>
    <cellStyle name="CustomCellsOrange 3 3 11" xfId="17974" xr:uid="{FE995EE8-BC64-4F20-9E88-3F986047132E}"/>
    <cellStyle name="CustomCellsOrange 3 3 2" xfId="935" xr:uid="{6FFA8F61-516F-4C41-8B0F-CA008730796A}"/>
    <cellStyle name="CustomCellsOrange 3 3 2 10" xfId="18188" xr:uid="{E9B4CD9D-67C2-44E1-B7B7-FBFCB2867038}"/>
    <cellStyle name="CustomCellsOrange 3 3 2 2" xfId="1074" xr:uid="{CD8B8684-094B-48A9-B3F8-4A2AC6E46780}"/>
    <cellStyle name="CustomCellsOrange 3 3 2 2 2" xfId="4028" xr:uid="{24206F76-7A03-436E-8C8C-2D71FF07E1A5}"/>
    <cellStyle name="CustomCellsOrange 3 3 2 2 2 2" xfId="15460" xr:uid="{92428F3D-8E65-45AD-9813-0C4C119D96E4}"/>
    <cellStyle name="CustomCellsOrange 3 3 2 2 3" xfId="3816" xr:uid="{FD790393-6CEB-4317-9091-7AE0B446622A}"/>
    <cellStyle name="CustomCellsOrange 3 3 2 2 3 2" xfId="15248" xr:uid="{025278CE-1F0B-408C-855C-E6F216E556ED}"/>
    <cellStyle name="CustomCellsOrange 3 3 2 2 4" xfId="6697" xr:uid="{F9F7DD9A-8B75-421F-BD7A-30057AF20457}"/>
    <cellStyle name="CustomCellsOrange 3 3 2 2 5" xfId="8656" xr:uid="{B941D12F-3DC2-47E1-86D2-F88F4BD215D5}"/>
    <cellStyle name="CustomCellsOrange 3 3 2 2 6" xfId="9830" xr:uid="{1BFCEE98-2028-478E-9F6B-01544C676AF7}"/>
    <cellStyle name="CustomCellsOrange 3 3 2 2 7" xfId="11605" xr:uid="{BE354BF4-A3D5-4584-8503-3CCD69C7AF92}"/>
    <cellStyle name="CustomCellsOrange 3 3 2 2 8" xfId="14050" xr:uid="{0E041D9A-298E-42F8-9DF5-B490F88423D4}"/>
    <cellStyle name="CustomCellsOrange 3 3 2 2 9" xfId="18326" xr:uid="{7BD4846F-7D11-4049-A0A3-252FEAA58F37}"/>
    <cellStyle name="CustomCellsOrange 3 3 2 3" xfId="4095" xr:uid="{A0D10F5D-235C-4DF3-8E15-483E61DB6AF5}"/>
    <cellStyle name="CustomCellsOrange 3 3 2 3 2" xfId="15527" xr:uid="{D0848908-E536-4445-B0BF-AF5B9EB76401}"/>
    <cellStyle name="CustomCellsOrange 3 3 2 4" xfId="4513" xr:uid="{50839065-9FA9-47C6-AD1A-36096999FF44}"/>
    <cellStyle name="CustomCellsOrange 3 3 2 4 2" xfId="15945" xr:uid="{418413A3-5673-40B3-BFEC-076E82341DCF}"/>
    <cellStyle name="CustomCellsOrange 3 3 2 5" xfId="6590" xr:uid="{2962580C-EE78-4A43-9E34-D9FE543F589E}"/>
    <cellStyle name="CustomCellsOrange 3 3 2 6" xfId="8556" xr:uid="{53185579-AB7B-42A8-B4DD-2095EA197200}"/>
    <cellStyle name="CustomCellsOrange 3 3 2 7" xfId="9336" xr:uid="{7F96ABD9-F8F5-4826-98D4-CCF4BBA32102}"/>
    <cellStyle name="CustomCellsOrange 3 3 2 8" xfId="12545" xr:uid="{EC11569F-0411-43DC-83A8-A1CE86AFCE7C}"/>
    <cellStyle name="CustomCellsOrange 3 3 2 9" xfId="14683" xr:uid="{D3E5A013-C502-47C0-8033-37C81D535F07}"/>
    <cellStyle name="CustomCellsOrange 3 3 3" xfId="1232" xr:uid="{0CEE40E1-897A-4A67-8F9D-747A2F3CB0D6}"/>
    <cellStyle name="CustomCellsOrange 3 3 3 2" xfId="4789" xr:uid="{0C22E66B-0752-4CAD-A8E6-607896C73D72}"/>
    <cellStyle name="CustomCellsOrange 3 3 3 2 2" xfId="16221" xr:uid="{E975805A-E2D7-4BCD-845E-23C5CC4C43B2}"/>
    <cellStyle name="CustomCellsOrange 3 3 3 3" xfId="4645" xr:uid="{33A34798-7A8C-43A4-A525-3D5CE9BB60DA}"/>
    <cellStyle name="CustomCellsOrange 3 3 3 3 2" xfId="16077" xr:uid="{995C3EFB-E811-40B0-8546-72936E1F538C}"/>
    <cellStyle name="CustomCellsOrange 3 3 3 4" xfId="6824" xr:uid="{C2703D34-9C00-4971-953A-A28A17ABE0EC}"/>
    <cellStyle name="CustomCellsOrange 3 3 3 5" xfId="8814" xr:uid="{5867ED0E-0723-487B-8DDB-6A95C4F23847}"/>
    <cellStyle name="CustomCellsOrange 3 3 3 6" xfId="9713" xr:uid="{B38A795C-592C-4D02-B694-BD84A394E33C}"/>
    <cellStyle name="CustomCellsOrange 3 3 3 7" xfId="12522" xr:uid="{4EF675F5-C15E-4291-89D5-D67C1EC98066}"/>
    <cellStyle name="CustomCellsOrange 3 3 3 8" xfId="14502" xr:uid="{FCB2BB83-C317-4670-9BF6-8115D5684938}"/>
    <cellStyle name="CustomCellsOrange 3 3 3 9" xfId="18484" xr:uid="{FE9A0657-10D4-4CDD-A53E-28AA78A86D9F}"/>
    <cellStyle name="CustomCellsOrange 3 3 4" xfId="4431" xr:uid="{C9409E54-4009-4102-82D4-29A8A3E0E531}"/>
    <cellStyle name="CustomCellsOrange 3 3 4 2" xfId="15863" xr:uid="{82DF1435-DD10-4082-BE81-37D510885136}"/>
    <cellStyle name="CustomCellsOrange 3 3 5" xfId="4218" xr:uid="{2EF45149-BB96-4AF4-8659-D86CA88F04E4}"/>
    <cellStyle name="CustomCellsOrange 3 3 5 2" xfId="15650" xr:uid="{01ED13AF-E9D9-4AB1-85FE-54549B883CBB}"/>
    <cellStyle name="CustomCellsOrange 3 3 6" xfId="6437" xr:uid="{4C7B53B8-4335-480F-B685-C47717AB6978}"/>
    <cellStyle name="CustomCellsOrange 3 3 7" xfId="8407" xr:uid="{00646806-C60C-46B0-A217-D5C4A10DB553}"/>
    <cellStyle name="CustomCellsOrange 3 3 8" xfId="8368" xr:uid="{1ED9EE80-C01A-4348-BFE5-0DE833DC99B2}"/>
    <cellStyle name="CustomCellsOrange 3 3 9" xfId="11261" xr:uid="{1B394FD7-2A1F-4177-B200-39CD67C490AE}"/>
    <cellStyle name="CustomCellsOrange 3 4" xfId="733" xr:uid="{F5F0FD40-6282-4123-9926-572834F74BC8}"/>
    <cellStyle name="CustomCellsOrange 3 4 10" xfId="14124" xr:uid="{ADA92467-C2FE-4933-AABC-6052DEFD7B70}"/>
    <cellStyle name="CustomCellsOrange 3 4 11" xfId="17987" xr:uid="{A12ACA19-3044-4F83-A1F0-501FBB376857}"/>
    <cellStyle name="CustomCellsOrange 3 4 2" xfId="948" xr:uid="{667670A6-64AC-401A-8FCF-3B53F1E80CA5}"/>
    <cellStyle name="CustomCellsOrange 3 4 2 10" xfId="18201" xr:uid="{67FF4B4A-8AB9-4F81-B452-6A817ECBAC3B}"/>
    <cellStyle name="CustomCellsOrange 3 4 2 2" xfId="1082" xr:uid="{3C211422-17F1-4B35-B6AC-80252F0526BF}"/>
    <cellStyle name="CustomCellsOrange 3 4 2 2 2" xfId="4048" xr:uid="{E092EF69-CA8D-46E7-A769-D4C11C2DB8BC}"/>
    <cellStyle name="CustomCellsOrange 3 4 2 2 2 2" xfId="15480" xr:uid="{C5395478-5E9B-4310-8F8D-B0AC45C0B444}"/>
    <cellStyle name="CustomCellsOrange 3 4 2 2 3" xfId="5043" xr:uid="{53B32183-C3A1-422F-AE39-E37CBEAF1FE8}"/>
    <cellStyle name="CustomCellsOrange 3 4 2 2 3 2" xfId="16475" xr:uid="{60CEBC3E-42C8-4873-8604-0D96A011FF73}"/>
    <cellStyle name="CustomCellsOrange 3 4 2 2 4" xfId="6703" xr:uid="{A120DF43-64AE-4072-B9AA-C3E6549DB31D}"/>
    <cellStyle name="CustomCellsOrange 3 4 2 2 5" xfId="8664" xr:uid="{68A0019E-6F2C-4F7B-AEDA-148046A4A29C}"/>
    <cellStyle name="CustomCellsOrange 3 4 2 2 6" xfId="9826" xr:uid="{22704131-02DA-40E0-BD2B-53F0FE98A71B}"/>
    <cellStyle name="CustomCellsOrange 3 4 2 2 7" xfId="11589" xr:uid="{27724056-B465-4CBA-A6C1-176F48698366}"/>
    <cellStyle name="CustomCellsOrange 3 4 2 2 8" xfId="14609" xr:uid="{CCC67BBC-BD41-4D79-B531-D969AB61BF30}"/>
    <cellStyle name="CustomCellsOrange 3 4 2 2 9" xfId="18334" xr:uid="{C4B45BD6-5239-4153-A303-797CE08491DD}"/>
    <cellStyle name="CustomCellsOrange 3 4 2 3" xfId="3746" xr:uid="{7242B979-6E1A-48A4-BCAF-0CBE30179875}"/>
    <cellStyle name="CustomCellsOrange 3 4 2 3 2" xfId="15178" xr:uid="{5C2C3877-9797-403C-BFF0-6DC2A0F3DD32}"/>
    <cellStyle name="CustomCellsOrange 3 4 2 4" xfId="3783" xr:uid="{379413CF-7175-4E98-89F8-DCA95985C8C9}"/>
    <cellStyle name="CustomCellsOrange 3 4 2 4 2" xfId="15215" xr:uid="{9403D6D3-D3BC-497A-A41B-E2F106C83B0A}"/>
    <cellStyle name="CustomCellsOrange 3 4 2 5" xfId="6599" xr:uid="{7006F7D2-B8D3-428F-83DA-50304B3198B4}"/>
    <cellStyle name="CustomCellsOrange 3 4 2 6" xfId="8564" xr:uid="{08593BBA-5879-4268-9A23-ADDAB07D1E1F}"/>
    <cellStyle name="CustomCellsOrange 3 4 2 7" xfId="9327" xr:uid="{86938162-730A-4CBA-9538-DC9791C0D512}"/>
    <cellStyle name="CustomCellsOrange 3 4 2 8" xfId="11827" xr:uid="{3F0ED354-2CCD-4B30-9545-F450C6FB1145}"/>
    <cellStyle name="CustomCellsOrange 3 4 2 9" xfId="13605" xr:uid="{037DC01F-F180-45A9-9FC4-FD075EFB2631}"/>
    <cellStyle name="CustomCellsOrange 3 4 3" xfId="1418" xr:uid="{BF7B5815-EFC3-47B9-B863-4F553B33534D}"/>
    <cellStyle name="CustomCellsOrange 3 4 3 2" xfId="5389" xr:uid="{DF592C35-B099-47D8-AFED-5D705BDB5B35}"/>
    <cellStyle name="CustomCellsOrange 3 4 3 2 2" xfId="16821" xr:uid="{FB02171C-9604-47DB-A0C8-D3C8BB8B620C}"/>
    <cellStyle name="CustomCellsOrange 3 4 3 3" xfId="3811" xr:uid="{EC55DA1A-F8AE-4072-891D-DA43E10C5D6B}"/>
    <cellStyle name="CustomCellsOrange 3 4 3 3 2" xfId="15243" xr:uid="{D5441E73-0B64-4156-9219-1CF42C33984C}"/>
    <cellStyle name="CustomCellsOrange 3 4 3 4" xfId="6970" xr:uid="{1FB5D7A8-4D78-4560-9D4E-CAC7C1E7DF64}"/>
    <cellStyle name="CustomCellsOrange 3 4 3 5" xfId="9000" xr:uid="{A2697BAD-68B1-4A7F-A55D-F8E0FDCAAB9C}"/>
    <cellStyle name="CustomCellsOrange 3 4 3 6" xfId="9604" xr:uid="{ED0A45D7-CDD6-4F5D-86F1-DEADA3EF8C59}"/>
    <cellStyle name="CustomCellsOrange 3 4 3 7" xfId="12451" xr:uid="{D3579950-C4B6-4053-A382-AC5B0D4E42FC}"/>
    <cellStyle name="CustomCellsOrange 3 4 3 8" xfId="14372" xr:uid="{2837B152-4955-4918-ADB8-18D3DA43F37F}"/>
    <cellStyle name="CustomCellsOrange 3 4 3 9" xfId="18670" xr:uid="{5F7A49FD-C958-499A-9CCA-BC40080919C0}"/>
    <cellStyle name="CustomCellsOrange 3 4 4" xfId="5695" xr:uid="{07154B83-112E-4C11-B1C6-D036DBBF4272}"/>
    <cellStyle name="CustomCellsOrange 3 4 4 2" xfId="17127" xr:uid="{D7614330-E8DC-45B2-8AA7-80A45ECD0EE9}"/>
    <cellStyle name="CustomCellsOrange 3 4 5" xfId="4590" xr:uid="{C4AD064D-43A2-476A-837C-2CC369E9F459}"/>
    <cellStyle name="CustomCellsOrange 3 4 5 2" xfId="16022" xr:uid="{FB2DAC27-7FEB-4B66-9EFA-784E93246576}"/>
    <cellStyle name="CustomCellsOrange 3 4 6" xfId="6447" xr:uid="{579891F2-A068-42CC-B8DE-CB1675904679}"/>
    <cellStyle name="CustomCellsOrange 3 4 7" xfId="8415" xr:uid="{9F9C6191-3474-4AC4-AD98-0CAB7E7F9829}"/>
    <cellStyle name="CustomCellsOrange 3 4 8" xfId="9366" xr:uid="{3AC56ECB-663C-4BEA-8582-21182C2E03BC}"/>
    <cellStyle name="CustomCellsOrange 3 4 9" xfId="11676" xr:uid="{90BEBE02-435A-4C24-BA87-7875F8CEBD47}"/>
    <cellStyle name="CustomCellsOrange 3 5" xfId="873" xr:uid="{02333807-0E9C-43F4-953E-34D951ED216A}"/>
    <cellStyle name="CustomCellsOrange 3 5 2" xfId="3450" xr:uid="{B325973A-24F1-40B1-86A9-A216DBBD29D7}"/>
    <cellStyle name="CustomCellsOrange 3 5 2 2" xfId="6106" xr:uid="{B08A2FAF-9693-4671-A945-C54E9653AC1E}"/>
    <cellStyle name="CustomCellsOrange 3 5 2 2 2" xfId="17538" xr:uid="{A8C7C73E-B104-4755-9166-740D9CED3085}"/>
    <cellStyle name="CustomCellsOrange 3 5 2 3" xfId="6250" xr:uid="{26F9F926-20B8-46F5-B063-799015C32927}"/>
    <cellStyle name="CustomCellsOrange 3 5 2 3 2" xfId="17682" xr:uid="{F570143A-DF2C-4BC1-9419-7809D7F35E74}"/>
    <cellStyle name="CustomCellsOrange 3 5 2 4" xfId="7496" xr:uid="{B9181ADD-E398-4C85-831C-AF2CA6121E27}"/>
    <cellStyle name="CustomCellsOrange 3 5 2 5" xfId="10196" xr:uid="{639C6342-7707-4C01-A5AE-E69FA868A2F1}"/>
    <cellStyle name="CustomCellsOrange 3 5 2 6" xfId="10404" xr:uid="{42FBCF52-13D3-40C7-B7CB-3DD99CE2C3FB}"/>
    <cellStyle name="CustomCellsOrange 3 5 2 7" xfId="13443" xr:uid="{B9D370CD-9B9A-4EFF-A69E-263BA5C743AF}"/>
    <cellStyle name="CustomCellsOrange 3 5 2 8" xfId="17822" xr:uid="{8C79CFFD-5C3B-4D26-AC1A-2D116AC33692}"/>
    <cellStyle name="CustomCellsOrange 3 5 2 9" xfId="19082" xr:uid="{7FB97412-5CDB-43F8-8F7C-2B1A77C59BBF}"/>
    <cellStyle name="CustomCellsOrange 3 5 3" xfId="18126" xr:uid="{4F611813-01B8-40F6-A37E-76DDB200B08D}"/>
    <cellStyle name="CustomCellsOrange 3 6" xfId="1444" xr:uid="{6245A9EB-19EF-4A25-833B-6828DB488119}"/>
    <cellStyle name="CustomCellsOrange 3 6 2" xfId="5371" xr:uid="{C56FE8B5-A468-46B2-839B-AD640BFEF6BD}"/>
    <cellStyle name="CustomCellsOrange 3 6 2 2" xfId="16803" xr:uid="{5999C28B-DD70-4649-8ACE-A6B5FCC03FFE}"/>
    <cellStyle name="CustomCellsOrange 3 6 3" xfId="4187" xr:uid="{1BCC0ED2-8136-42F8-897E-AFCB399604C2}"/>
    <cellStyle name="CustomCellsOrange 3 6 3 2" xfId="15619" xr:uid="{A2FA1D42-9ACB-4ABC-8B52-E87666608050}"/>
    <cellStyle name="CustomCellsOrange 3 6 4" xfId="6989" xr:uid="{94ECF7D9-6985-43DA-91E3-BAD918970DEC}"/>
    <cellStyle name="CustomCellsOrange 3 6 5" xfId="9026" xr:uid="{F1DE32A7-3719-4F7F-AA64-C4F4AC6798F9}"/>
    <cellStyle name="CustomCellsOrange 3 6 6" xfId="9584" xr:uid="{C925D8FE-873A-4A8E-BEA2-D9599A61B2A5}"/>
    <cellStyle name="CustomCellsOrange 3 6 7" xfId="12945" xr:uid="{1EDEC325-CF30-4106-92B1-250B43EFDACB}"/>
    <cellStyle name="CustomCellsOrange 3 6 8" xfId="14349" xr:uid="{13959F16-790A-4704-8188-B70E02CC3720}"/>
    <cellStyle name="CustomCellsOrange 3 6 9" xfId="18696" xr:uid="{79588571-7835-4D70-BA69-3230BBA2ABD1}"/>
    <cellStyle name="CustomCellsOrange 3 7" xfId="5794" xr:uid="{42E99385-CB0F-427A-B38C-42A6072C1576}"/>
    <cellStyle name="CustomCellsOrange 3 7 2" xfId="17226" xr:uid="{CB481735-940E-4EE9-A59E-ABCECF97B51C}"/>
    <cellStyle name="CustomCellsOrange 3 8" xfId="5964" xr:uid="{C1FC2B28-24D8-4A83-BB3A-A30C51A8A9C3}"/>
    <cellStyle name="CustomCellsOrange 3 8 2" xfId="17396" xr:uid="{C78D3051-47E7-4693-AC5E-BC0E14254874}"/>
    <cellStyle name="CustomCellsOrange 3 9" xfId="6390" xr:uid="{79F18875-995D-43F6-829A-2FEAC2D82AD9}"/>
    <cellStyle name="CustomCellsOrange 4" xfId="17882" xr:uid="{4ED5CE8A-A8B3-4CC1-945A-FE46E3E3DC9F}"/>
    <cellStyle name="CustomizationCells" xfId="190" xr:uid="{DBE6A5FC-EBA9-4E3D-BEA8-D6006BB6AAE2}"/>
    <cellStyle name="CustomizationCells 2" xfId="591" xr:uid="{93E347F8-0EE9-4277-B8F5-6DB001572090}"/>
    <cellStyle name="CustomizationCells 2 2" xfId="614" xr:uid="{B882000F-D4ED-44E0-8A3B-A560C161B19B}"/>
    <cellStyle name="CustomizationCells 2 2 10" xfId="8318" xr:uid="{DFB697F6-AA44-44EE-8918-3B208C6A290A}"/>
    <cellStyle name="CustomizationCells 2 2 11" xfId="8180" xr:uid="{E201BFCB-5026-4495-A4D1-56E7DE811DBC}"/>
    <cellStyle name="CustomizationCells 2 2 12" xfId="11961" xr:uid="{4F19D8D8-62FD-435F-A25F-4497CC5FDCAC}"/>
    <cellStyle name="CustomizationCells 2 2 13" xfId="13814" xr:uid="{6F983FF0-1E28-4466-AA4E-8A91FA141507}"/>
    <cellStyle name="CustomizationCells 2 2 14" xfId="17937" xr:uid="{4256E1E8-424C-46C3-9115-E169F83CA401}"/>
    <cellStyle name="CustomizationCells 2 2 2" xfId="684" xr:uid="{A9F6989D-8A20-4A37-A9C1-23245B9D3368}"/>
    <cellStyle name="CustomizationCells 2 2 2 2" xfId="850" xr:uid="{175BA8E4-80F4-4FA3-8E76-8DDB611E0F16}"/>
    <cellStyle name="CustomizationCells 2 2 2 2 10" xfId="14696" xr:uid="{4C40E5C0-125D-4494-92D0-3C0F48541151}"/>
    <cellStyle name="CustomizationCells 2 2 2 2 11" xfId="18103" xr:uid="{A3DEDCA5-0FB4-4B32-81B4-34538B611F88}"/>
    <cellStyle name="CustomizationCells 2 2 2 2 2" xfId="1064" xr:uid="{D8A5433C-4E5B-4F11-8E38-238460BD479A}"/>
    <cellStyle name="CustomizationCells 2 2 2 2 2 10" xfId="18317" xr:uid="{7AE6F81B-8F6C-408D-93C6-CB09D84BAB54}"/>
    <cellStyle name="CustomizationCells 2 2 2 2 2 2" xfId="1566" xr:uid="{9513B2BE-4FD3-48DD-9B26-1FDAC3C70A76}"/>
    <cellStyle name="CustomizationCells 2 2 2 2 2 2 2" xfId="4926" xr:uid="{BF688E2A-2025-4A54-9C50-EB7C6EB471D2}"/>
    <cellStyle name="CustomizationCells 2 2 2 2 2 2 2 2" xfId="16358" xr:uid="{A027F97B-8C9F-4D49-8C08-A62D1DB8A4B0}"/>
    <cellStyle name="CustomizationCells 2 2 2 2 2 2 3" xfId="4477" xr:uid="{FDC43EF2-A1D4-4732-98E9-AFFBB31F6377}"/>
    <cellStyle name="CustomizationCells 2 2 2 2 2 2 3 2" xfId="15909" xr:uid="{A6E84040-AE77-4D78-BF64-12EA498AD36B}"/>
    <cellStyle name="CustomizationCells 2 2 2 2 2 2 4" xfId="7088" xr:uid="{2C38A25F-2087-4B7C-ACEA-E9A90DE78E3D}"/>
    <cellStyle name="CustomizationCells 2 2 2 2 2 2 5" xfId="9148" xr:uid="{A310E6C8-7079-487B-9ECF-2A18E4DA7549}"/>
    <cellStyle name="CustomizationCells 2 2 2 2 2 2 6" xfId="8298" xr:uid="{32518CD6-972C-4E5A-873B-FAB2CF75D915}"/>
    <cellStyle name="CustomizationCells 2 2 2 2 2 2 7" xfId="12282" xr:uid="{A8512F91-2088-4E5E-8614-0BD11E92D0E8}"/>
    <cellStyle name="CustomizationCells 2 2 2 2 2 2 8" xfId="13543" xr:uid="{47476858-FE63-4217-A500-A46F086F5135}"/>
    <cellStyle name="CustomizationCells 2 2 2 2 2 2 9" xfId="18818" xr:uid="{7CF635EF-E0CF-469B-9C68-BD70844C7B82}"/>
    <cellStyle name="CustomizationCells 2 2 2 2 2 3" xfId="4053" xr:uid="{FEA7CAF8-FEB6-4648-A5A3-B25E856C830C}"/>
    <cellStyle name="CustomizationCells 2 2 2 2 2 3 2" xfId="15485" xr:uid="{E6B2BDE9-9DD2-4C3F-9D9B-92A103266AF8}"/>
    <cellStyle name="CustomizationCells 2 2 2 2 2 4" xfId="4628" xr:uid="{7D18DD7C-8965-4FB9-81C1-26052A520BB9}"/>
    <cellStyle name="CustomizationCells 2 2 2 2 2 4 2" xfId="16060" xr:uid="{EB70E54A-E32D-45FC-B918-DC4A4B271593}"/>
    <cellStyle name="CustomizationCells 2 2 2 2 2 5" xfId="6688" xr:uid="{F3F73B75-09FD-441A-94DD-14626FC94CD3}"/>
    <cellStyle name="CustomizationCells 2 2 2 2 2 6" xfId="8647" xr:uid="{09E25C56-9A34-4C9A-94F1-DFED632A2C1C}"/>
    <cellStyle name="CustomizationCells 2 2 2 2 2 7" xfId="9839" xr:uid="{E24E1D9A-643B-4013-BC4D-08A314420F20}"/>
    <cellStyle name="CustomizationCells 2 2 2 2 2 8" xfId="11446" xr:uid="{B5371FCE-8FCB-4DFD-BB2F-4D8DC5677B48}"/>
    <cellStyle name="CustomizationCells 2 2 2 2 2 9" xfId="14055" xr:uid="{1414A17D-899B-4349-8160-9744D21C3EA2}"/>
    <cellStyle name="CustomizationCells 2 2 2 2 3" xfId="1094" xr:uid="{BCCC6DEF-C01A-4CF8-816F-735EB84EAB19}"/>
    <cellStyle name="CustomizationCells 2 2 2 2 3 2" xfId="5619" xr:uid="{496EED03-E988-4436-8C31-B99E69AA6B51}"/>
    <cellStyle name="CustomizationCells 2 2 2 2 3 2 2" xfId="17051" xr:uid="{80346633-FAC2-4531-B7A0-46816DCC70C9}"/>
    <cellStyle name="CustomizationCells 2 2 2 2 3 3" xfId="5048" xr:uid="{14FC2476-619C-47FD-99AD-8CD9E0C7F71C}"/>
    <cellStyle name="CustomizationCells 2 2 2 2 3 3 2" xfId="16480" xr:uid="{656EEB84-BB08-440D-96D2-ACE6D0230325}"/>
    <cellStyle name="CustomizationCells 2 2 2 2 3 4" xfId="6710" xr:uid="{18B2B4C7-5BF3-43DC-8F7A-FE8ED000E5E5}"/>
    <cellStyle name="CustomizationCells 2 2 2 2 3 5" xfId="8676" xr:uid="{25A55A99-A94C-403A-88ED-DA8A70F525D9}"/>
    <cellStyle name="CustomizationCells 2 2 2 2 3 6" xfId="9817" xr:uid="{A863A9F3-24CB-436D-86CD-1249A02B45CF}"/>
    <cellStyle name="CustomizationCells 2 2 2 2 3 7" xfId="11323" xr:uid="{66965AD0-7D90-4476-AD02-776F2FE37F99}"/>
    <cellStyle name="CustomizationCells 2 2 2 2 3 8" xfId="14042" xr:uid="{35802213-CA21-4702-A960-4857CF68B6FC}"/>
    <cellStyle name="CustomizationCells 2 2 2 2 3 9" xfId="18346" xr:uid="{93A051B6-BAF6-4CEA-83BC-4AD153588E13}"/>
    <cellStyle name="CustomizationCells 2 2 2 2 4" xfId="4874" xr:uid="{B75D52A1-CB59-4BE1-AD0C-C7CD2CE092BB}"/>
    <cellStyle name="CustomizationCells 2 2 2 2 4 2" xfId="16306" xr:uid="{1B9E9186-9959-406F-8BD9-B414998A249F}"/>
    <cellStyle name="CustomizationCells 2 2 2 2 5" xfId="4954" xr:uid="{166FD15F-87D2-4ADB-8F57-F107AC7EDB41}"/>
    <cellStyle name="CustomizationCells 2 2 2 2 5 2" xfId="16386" xr:uid="{1B7E0298-C829-4884-B509-B5163B6722E3}"/>
    <cellStyle name="CustomizationCells 2 2 2 2 6" xfId="6537" xr:uid="{6D873A3A-EFC6-4A28-AB36-C957EDDE18A8}"/>
    <cellStyle name="CustomizationCells 2 2 2 2 7" xfId="8500" xr:uid="{57F7E995-9C00-4B40-9BD0-AE54BD37EF8A}"/>
    <cellStyle name="CustomizationCells 2 2 2 2 8" xfId="8259" xr:uid="{49B5F8B6-869D-44B2-B11A-9B9828710FAA}"/>
    <cellStyle name="CustomizationCells 2 2 2 2 9" xfId="12692" xr:uid="{B023C415-EBD3-416D-9FDB-C2E6A888EADB}"/>
    <cellStyle name="CustomizationCells 2 2 2 3" xfId="17939" xr:uid="{1BD4ECA7-6C6B-4333-B968-C3FC7A8026F1}"/>
    <cellStyle name="CustomizationCells 2 2 3" xfId="833" xr:uid="{D27C8341-1AB2-4064-9797-F4E0538A4711}"/>
    <cellStyle name="CustomizationCells 2 2 3 10" xfId="13628" xr:uid="{116B07E6-DD3F-440B-B751-414E413DD5B2}"/>
    <cellStyle name="CustomizationCells 2 2 3 11" xfId="18087" xr:uid="{25CCA19B-9561-4591-9A5D-20A4817CFB57}"/>
    <cellStyle name="CustomizationCells 2 2 3 2" xfId="1048" xr:uid="{85B749B3-BD4B-4E73-88E3-ABB0CDD5252C}"/>
    <cellStyle name="CustomizationCells 2 2 3 2 10" xfId="18301" xr:uid="{0F5054A0-6F4B-4BB2-AAD1-A06FA4CDBC59}"/>
    <cellStyle name="CustomizationCells 2 2 3 2 2" xfId="1550" xr:uid="{3FA6457C-5143-4DC4-893E-2095EE3093DC}"/>
    <cellStyle name="CustomizationCells 2 2 3 2 2 2" xfId="5293" xr:uid="{81156907-B2AD-4672-9DB5-10250F1E1DE2}"/>
    <cellStyle name="CustomizationCells 2 2 3 2 2 2 2" xfId="16725" xr:uid="{5EFBB675-C25F-4013-80F3-E81868DD5E39}"/>
    <cellStyle name="CustomizationCells 2 2 3 2 2 3" xfId="4226" xr:uid="{94094D51-4C58-4C32-841B-BF6CCE687A6F}"/>
    <cellStyle name="CustomizationCells 2 2 3 2 2 3 2" xfId="15658" xr:uid="{DA2B8F13-E37F-46AB-9AA9-FA1CC4C6BA05}"/>
    <cellStyle name="CustomizationCells 2 2 3 2 2 4" xfId="7076" xr:uid="{939B2D44-8144-4AC1-A536-53315CDFEDC7}"/>
    <cellStyle name="CustomizationCells 2 2 3 2 2 5" xfId="9132" xr:uid="{38398265-B177-426D-AB7B-B0E10FA9F13E}"/>
    <cellStyle name="CustomizationCells 2 2 3 2 2 6" xfId="9534" xr:uid="{54EA97B7-ADFA-445A-8BC5-7D7B9A964399}"/>
    <cellStyle name="CustomizationCells 2 2 3 2 2 7" xfId="12469" xr:uid="{23125EB1-705F-41A3-9DF2-1AA29394D1CB}"/>
    <cellStyle name="CustomizationCells 2 2 3 2 2 8" xfId="14302" xr:uid="{9F082B3C-BFE2-442C-958C-814E2E56D01F}"/>
    <cellStyle name="CustomizationCells 2 2 3 2 2 9" xfId="18802" xr:uid="{EB1E045F-66E4-4F9E-BBA0-C895EC76B489}"/>
    <cellStyle name="CustomizationCells 2 2 3 2 3" xfId="5628" xr:uid="{613A8F96-6E01-4311-A8FC-AD2F5801D1DD}"/>
    <cellStyle name="CustomizationCells 2 2 3 2 3 2" xfId="17060" xr:uid="{A0449B03-D197-4B58-8ABD-0CFD492C48ED}"/>
    <cellStyle name="CustomizationCells 2 2 3 2 4" xfId="5025" xr:uid="{3B1DDDF4-E4D0-4529-A79A-0F453255BE4B}"/>
    <cellStyle name="CustomizationCells 2 2 3 2 4 2" xfId="16457" xr:uid="{0D613ED9-D8A0-4881-8BB1-AB4341130EC5}"/>
    <cellStyle name="CustomizationCells 2 2 3 2 5" xfId="6676" xr:uid="{AB922A04-A2E1-48B3-A47C-2726A61782A2}"/>
    <cellStyle name="CustomizationCells 2 2 3 2 6" xfId="8636" xr:uid="{B91457A2-E706-4313-8001-D2E2556B5DE8}"/>
    <cellStyle name="CustomizationCells 2 2 3 2 7" xfId="9851" xr:uid="{091A19A0-F9E5-4603-9722-A8BEBF778217}"/>
    <cellStyle name="CustomizationCells 2 2 3 2 8" xfId="11635" xr:uid="{93BE7C58-C261-4B46-BF95-3D9BD8655D88}"/>
    <cellStyle name="CustomizationCells 2 2 3 2 9" xfId="14620" xr:uid="{8C4C6019-11FA-412B-BA59-07D6E13F87EE}"/>
    <cellStyle name="CustomizationCells 2 2 3 3" xfId="1150" xr:uid="{15EE8A00-2788-4FEE-85CD-87A49A6D93B4}"/>
    <cellStyle name="CustomizationCells 2 2 3 3 2" xfId="5573" xr:uid="{F38D30A4-90D3-4131-AF30-1E32D84471BC}"/>
    <cellStyle name="CustomizationCells 2 2 3 3 2 2" xfId="17005" xr:uid="{993ECB82-968D-49CE-A6E7-9EA504D238AA}"/>
    <cellStyle name="CustomizationCells 2 2 3 3 3" xfId="5079" xr:uid="{DE499C2D-2BEE-4864-BD1A-F6CF97BA51F8}"/>
    <cellStyle name="CustomizationCells 2 2 3 3 3 2" xfId="16511" xr:uid="{0928CC72-8880-479D-B8FB-A5FF9C524ADC}"/>
    <cellStyle name="CustomizationCells 2 2 3 3 4" xfId="6759" xr:uid="{DE2CE0B5-6A95-454C-AA0C-0BA374AFD541}"/>
    <cellStyle name="CustomizationCells 2 2 3 3 5" xfId="8732" xr:uid="{BD681639-9D7E-457A-985D-51B33BB6C0F7}"/>
    <cellStyle name="CustomizationCells 2 2 3 3 6" xfId="9279" xr:uid="{CFB027A6-0282-497E-8F0E-5535F0C9D3D5}"/>
    <cellStyle name="CustomizationCells 2 2 3 3 7" xfId="11312" xr:uid="{F19A1032-8361-4532-BF15-DD56611B6F4B}"/>
    <cellStyle name="CustomizationCells 2 2 3 3 8" xfId="14029" xr:uid="{A732AA51-C2AD-4FFA-AD8A-E9F7A0D5BD1F}"/>
    <cellStyle name="CustomizationCells 2 2 3 3 9" xfId="18402" xr:uid="{AD728066-BCDA-43B0-AC7C-31FFF6C1B8BC}"/>
    <cellStyle name="CustomizationCells 2 2 3 4" xfId="3833" xr:uid="{AF298386-ABE2-4EB4-9EBC-A36F35828327}"/>
    <cellStyle name="CustomizationCells 2 2 3 4 2" xfId="15265" xr:uid="{96813DE2-7AA9-49D3-A87C-712988049D45}"/>
    <cellStyle name="CustomizationCells 2 2 3 5" xfId="5757" xr:uid="{1FB56575-4BD4-4D41-9503-CBEE26ECBA1D}"/>
    <cellStyle name="CustomizationCells 2 2 3 5 2" xfId="17189" xr:uid="{95067C85-8F22-44F1-8635-87CDB9405317}"/>
    <cellStyle name="CustomizationCells 2 2 3 6" xfId="6526" xr:uid="{F5E7CB86-1604-44AE-8DF9-A26CAB1190DA}"/>
    <cellStyle name="CustomizationCells 2 2 3 7" xfId="8488" xr:uid="{CED544AD-CFA6-4E64-966B-57F0E9D24402}"/>
    <cellStyle name="CustomizationCells 2 2 3 8" xfId="9969" xr:uid="{F0FB0385-6B9D-4A0D-9E59-ED72AA6ECE43}"/>
    <cellStyle name="CustomizationCells 2 2 3 9" xfId="12721" xr:uid="{5D9EB2A9-C077-425E-887E-390B84406EE0}"/>
    <cellStyle name="CustomizationCells 2 2 4" xfId="696" xr:uid="{558393EA-3626-41AE-AC87-8CC6B645F882}"/>
    <cellStyle name="CustomizationCells 2 2 4 10" xfId="13811" xr:uid="{7CEAED21-C0D7-452D-B7D1-CA0C0ADDBF1B}"/>
    <cellStyle name="CustomizationCells 2 2 4 11" xfId="17950" xr:uid="{9029460E-4F01-4070-9EE3-3A545EBC84A9}"/>
    <cellStyle name="CustomizationCells 2 2 4 2" xfId="911" xr:uid="{1FCF5333-E08C-44CA-9039-4D4A69583B09}"/>
    <cellStyle name="CustomizationCells 2 2 4 2 10" xfId="18164" xr:uid="{6B51ABAB-8497-4C88-A304-4F49EC5CFC97}"/>
    <cellStyle name="CustomizationCells 2 2 4 2 2" xfId="1112" xr:uid="{C7E183E5-A93F-44BE-B017-3D8E6F1748D1}"/>
    <cellStyle name="CustomizationCells 2 2 4 2 2 2" xfId="4831" xr:uid="{C9D33D0E-1365-4359-9474-017402C2B296}"/>
    <cellStyle name="CustomizationCells 2 2 4 2 2 2 2" xfId="16263" xr:uid="{DA624D2F-F647-4BC5-B2A6-A3A6D359D725}"/>
    <cellStyle name="CustomizationCells 2 2 4 2 2 3" xfId="5061" xr:uid="{DA5D7022-7B26-4175-9019-C9592C3FD137}"/>
    <cellStyle name="CustomizationCells 2 2 4 2 2 3 2" xfId="16493" xr:uid="{9B10C576-825A-43EF-B670-0AE79F514BA9}"/>
    <cellStyle name="CustomizationCells 2 2 4 2 2 4" xfId="6725" xr:uid="{BCB85FDD-4FD1-4C67-A8C7-EE83826CB0AE}"/>
    <cellStyle name="CustomizationCells 2 2 4 2 2 5" xfId="8694" xr:uid="{0F782CFD-1D05-4142-90A3-22C82DBE538D}"/>
    <cellStyle name="CustomizationCells 2 2 4 2 2 6" xfId="9802" xr:uid="{03861581-235F-4B7C-A1BF-278A6C9ADCA7}"/>
    <cellStyle name="CustomizationCells 2 2 4 2 2 7" xfId="11190" xr:uid="{DC3561FE-FE9B-493D-A0F6-F8DC36213939}"/>
    <cellStyle name="CustomizationCells 2 2 4 2 2 8" xfId="14595" xr:uid="{A9B20051-5B82-4CB8-9A33-A8EAA1D7B5CB}"/>
    <cellStyle name="CustomizationCells 2 2 4 2 2 9" xfId="18364" xr:uid="{F58E9196-B283-477C-A543-5A186762CEF5}"/>
    <cellStyle name="CustomizationCells 2 2 4 2 3" xfId="5651" xr:uid="{C7EDA68E-0231-4099-8BA0-4D277CF8A31F}"/>
    <cellStyle name="CustomizationCells 2 2 4 2 3 2" xfId="17083" xr:uid="{ECCC41C4-40E3-4B7B-BD29-4768640BDA71}"/>
    <cellStyle name="CustomizationCells 2 2 4 2 4" xfId="4322" xr:uid="{2D814DFA-A271-42D7-9D59-157AFC248FC6}"/>
    <cellStyle name="CustomizationCells 2 2 4 2 4 2" xfId="15754" xr:uid="{9363631C-FAE2-46B6-AD09-1F23072BEBFD}"/>
    <cellStyle name="CustomizationCells 2 2 4 2 5" xfId="6572" xr:uid="{36E5EB1B-8222-4411-8EF2-0375FB4049A3}"/>
    <cellStyle name="CustomizationCells 2 2 4 2 6" xfId="8539" xr:uid="{DC248A05-E95C-4250-AE9A-AD5E251895CC}"/>
    <cellStyle name="CustomizationCells 2 2 4 2 7" xfId="9936" xr:uid="{A0721E39-7261-4FE9-8D8C-B5D8CAA4AABC}"/>
    <cellStyle name="CustomizationCells 2 2 4 2 8" xfId="11817" xr:uid="{5057AAAB-B600-4ECD-B4DE-C934F126225C}"/>
    <cellStyle name="CustomizationCells 2 2 4 2 9" xfId="13703" xr:uid="{1DB0349E-DC4F-4FAC-B554-F1DFEA118362}"/>
    <cellStyle name="CustomizationCells 2 2 4 3" xfId="1215" xr:uid="{11BC07A9-A51E-491F-8543-324E7281FE24}"/>
    <cellStyle name="CustomizationCells 2 2 4 3 2" xfId="5546" xr:uid="{53779DCB-4A05-45E1-A745-669A8023ADED}"/>
    <cellStyle name="CustomizationCells 2 2 4 3 2 2" xfId="16978" xr:uid="{344935F9-00B7-4463-8B3E-871F7015C2DF}"/>
    <cellStyle name="CustomizationCells 2 2 4 3 3" xfId="5245" xr:uid="{5B2FA6A8-AB0D-4847-A30D-E8070B5D2E60}"/>
    <cellStyle name="CustomizationCells 2 2 4 3 3 2" xfId="16677" xr:uid="{776D2303-EE86-4589-9BCB-A77FF7F96829}"/>
    <cellStyle name="CustomizationCells 2 2 4 3 4" xfId="6811" xr:uid="{81033338-EDED-491C-B3B0-958AA9A881CC}"/>
    <cellStyle name="CustomizationCells 2 2 4 3 5" xfId="8797" xr:uid="{B0095162-6761-47D1-BB84-0066081988D9}"/>
    <cellStyle name="CustomizationCells 2 2 4 3 6" xfId="9265" xr:uid="{F0CA613E-E466-4FE9-92A1-CE7FECD3E392}"/>
    <cellStyle name="CustomizationCells 2 2 4 3 7" xfId="11342" xr:uid="{E4A91F85-82F3-4F4F-BBED-EEF4664F423A}"/>
    <cellStyle name="CustomizationCells 2 2 4 3 8" xfId="14020" xr:uid="{B7B9B334-8395-4079-9C82-B975B36C818D}"/>
    <cellStyle name="CustomizationCells 2 2 4 3 9" xfId="18467" xr:uid="{603D11D4-4905-4AF7-A1A2-28D41D37EF30}"/>
    <cellStyle name="CustomizationCells 2 2 4 4" xfId="4164" xr:uid="{DDEAC514-405D-4065-A4B3-A99FD431DB73}"/>
    <cellStyle name="CustomizationCells 2 2 4 4 2" xfId="15596" xr:uid="{B01C92CD-E89C-4234-971B-2D55BA3C97F2}"/>
    <cellStyle name="CustomizationCells 2 2 4 5" xfId="4371" xr:uid="{50E8A4EA-3C57-4A98-B003-E1B4B8BC8A76}"/>
    <cellStyle name="CustomizationCells 2 2 4 5 2" xfId="15803" xr:uid="{FE3965B7-41B7-4916-923D-5957B706E926}"/>
    <cellStyle name="CustomizationCells 2 2 4 6" xfId="6419" xr:uid="{C89F0959-6C16-4A61-822B-384721513048}"/>
    <cellStyle name="CustomizationCells 2 2 4 7" xfId="8391" xr:uid="{8DC01B75-2E20-46B1-A506-100CA34CADE1}"/>
    <cellStyle name="CustomizationCells 2 2 4 8" xfId="8283" xr:uid="{815206F1-361E-4CBF-A01A-A05DE9DF23F0}"/>
    <cellStyle name="CustomizationCells 2 2 4 9" xfId="12229" xr:uid="{0D845618-E2DE-4448-95EA-CE3D353CD665}"/>
    <cellStyle name="CustomizationCells 2 2 5" xfId="852" xr:uid="{0D0D1332-720F-42B9-BE79-47EEDADAD8E0}"/>
    <cellStyle name="CustomizationCells 2 2 5 10" xfId="14695" xr:uid="{5C52674A-DECF-4A1F-8526-7CBF66506404}"/>
    <cellStyle name="CustomizationCells 2 2 5 11" xfId="18105" xr:uid="{5D97E3D3-EA23-42DE-BBEC-18C6BCEFAEF2}"/>
    <cellStyle name="CustomizationCells 2 2 5 2" xfId="1066" xr:uid="{CC12452B-EF5C-416E-95FE-C8BC80DB172A}"/>
    <cellStyle name="CustomizationCells 2 2 5 3" xfId="1380" xr:uid="{C92AA706-8B1A-4B17-B9D7-8BBA8812A1E8}"/>
    <cellStyle name="CustomizationCells 2 2 5 3 2" xfId="5415" xr:uid="{BACECA73-3D4E-4627-832B-18BED7FF8FE3}"/>
    <cellStyle name="CustomizationCells 2 2 5 3 2 2" xfId="16847" xr:uid="{85B8E252-A6F4-4067-94F2-E4A9D08D1CFB}"/>
    <cellStyle name="CustomizationCells 2 2 5 3 3" xfId="4686" xr:uid="{FBF48500-A2AD-4ED8-9592-04CEE80771ED}"/>
    <cellStyle name="CustomizationCells 2 2 5 3 3 2" xfId="16118" xr:uid="{952E071E-A777-4402-9A0D-88BB79414D81}"/>
    <cellStyle name="CustomizationCells 2 2 5 3 4" xfId="6935" xr:uid="{495021E1-8F50-4069-949D-40AD7B6C693D}"/>
    <cellStyle name="CustomizationCells 2 2 5 3 5" xfId="8962" xr:uid="{74F79489-5408-4F15-B508-19C42C26F7BC}"/>
    <cellStyle name="CustomizationCells 2 2 5 3 6" xfId="9621" xr:uid="{1BEA1C7D-8EC6-4993-8547-0F3FE37C30F6}"/>
    <cellStyle name="CustomizationCells 2 2 5 3 7" xfId="11821" xr:uid="{A8E0E8D9-FC51-4D76-80A4-75DC9A3034CA}"/>
    <cellStyle name="CustomizationCells 2 2 5 3 8" xfId="14395" xr:uid="{8604B258-31B3-45DB-A95E-C05ED9CDA359}"/>
    <cellStyle name="CustomizationCells 2 2 5 3 9" xfId="18632" xr:uid="{805277D3-FE1A-464C-AB5A-E119B3FC3ECA}"/>
    <cellStyle name="CustomizationCells 2 2 5 4" xfId="5682" xr:uid="{D98A4F12-424C-4496-BE97-51DA44DF9B30}"/>
    <cellStyle name="CustomizationCells 2 2 5 4 2" xfId="17114" xr:uid="{9DF322C8-8F82-4833-9374-28E4BEA91217}"/>
    <cellStyle name="CustomizationCells 2 2 5 5" xfId="4956" xr:uid="{05224173-EF0C-4B29-8851-BE41B94FD167}"/>
    <cellStyle name="CustomizationCells 2 2 5 5 2" xfId="16388" xr:uid="{18BEB9CE-6F67-4D21-B982-0DEC85EE4061}"/>
    <cellStyle name="CustomizationCells 2 2 5 6" xfId="6539" xr:uid="{56C82152-1134-40E7-910E-BC35FDBE9BD3}"/>
    <cellStyle name="CustomizationCells 2 2 5 7" xfId="8502" xr:uid="{1FA859C1-0783-4B5A-B23B-4BADEF94CF3E}"/>
    <cellStyle name="CustomizationCells 2 2 5 8" xfId="8234" xr:uid="{EF9C8A8C-D6E3-406F-AC7A-C5A0B90ADD26}"/>
    <cellStyle name="CustomizationCells 2 2 5 9" xfId="11291" xr:uid="{AE855310-3A68-48F8-A1FB-860754B34A08}"/>
    <cellStyle name="CustomizationCells 2 2 6" xfId="1389" xr:uid="{88E78EAA-863A-44DD-AE1C-98723BA076DF}"/>
    <cellStyle name="CustomizationCells 2 2 6 2" xfId="4025" xr:uid="{CF2077C2-7196-41A8-A5F2-254F2A195538}"/>
    <cellStyle name="CustomizationCells 2 2 6 2 2" xfId="15457" xr:uid="{41759C2B-DF19-4A73-A1A6-5B3F679CE64D}"/>
    <cellStyle name="CustomizationCells 2 2 6 3" xfId="5277" xr:uid="{6A589483-F578-4AFC-8165-6C73E1CD9AB1}"/>
    <cellStyle name="CustomizationCells 2 2 6 3 2" xfId="16709" xr:uid="{22F98555-5A1C-4584-B48D-C2192BF9BCCF}"/>
    <cellStyle name="CustomizationCells 2 2 6 4" xfId="6944" xr:uid="{E18FE8DB-7BED-4C8A-A804-89A798273B08}"/>
    <cellStyle name="CustomizationCells 2 2 6 5" xfId="8971" xr:uid="{1A8EF86C-C24C-4DAC-83C1-A7E8BBD3CB18}"/>
    <cellStyle name="CustomizationCells 2 2 6 6" xfId="9208" xr:uid="{DB6DF446-013F-4459-AF29-38301D728C77}"/>
    <cellStyle name="CustomizationCells 2 2 6 7" xfId="12934" xr:uid="{275565FB-F85E-4D9D-89E4-A73FD4969632}"/>
    <cellStyle name="CustomizationCells 2 2 6 8" xfId="14389" xr:uid="{934AFBB0-6F1F-4795-B964-95856C5E16DD}"/>
    <cellStyle name="CustomizationCells 2 2 6 9" xfId="18641" xr:uid="{D19E1C95-6133-40CC-8BD8-54599AABC7D8}"/>
    <cellStyle name="CustomizationCells 2 2 7" xfId="5712" xr:uid="{8481D38F-FF47-4A9E-98D9-8A5614897AEE}"/>
    <cellStyle name="CustomizationCells 2 2 7 2" xfId="17144" xr:uid="{EACD3440-653D-4682-8C9F-E41F8F348DDA}"/>
    <cellStyle name="CustomizationCells 2 2 8" xfId="4934" xr:uid="{A174F0FF-ED0A-4E85-B50C-3C62C35D6B9A}"/>
    <cellStyle name="CustomizationCells 2 2 8 2" xfId="16366" xr:uid="{D155971A-88D6-4C96-A269-D3881EB691BE}"/>
    <cellStyle name="CustomizationCells 2 2 9" xfId="6410" xr:uid="{A991AE91-5661-433F-AA05-835091CED645}"/>
    <cellStyle name="CustomizationCells 2 3" xfId="17933" xr:uid="{15BC0C1D-07FF-4B59-9B24-0EB4D023B930}"/>
    <cellStyle name="CustomizationCells 3" xfId="449" xr:uid="{B6D5ED89-6AC3-4900-B632-0202252A43A7}"/>
    <cellStyle name="CustomizationCells 3 10" xfId="8220" xr:uid="{2628F6A6-82D6-41A4-AF77-6479534CE652}"/>
    <cellStyle name="CustomizationCells 3 11" xfId="10026" xr:uid="{C0A22B1F-3F5E-4192-9D9E-89164DDED09A}"/>
    <cellStyle name="CustomizationCells 3 12" xfId="11565" xr:uid="{16AADC10-1FE1-41F3-8591-B596C8416FF7}"/>
    <cellStyle name="CustomizationCells 3 13" xfId="14748" xr:uid="{5FB4CC5D-DEA6-4560-8EC7-7C5EB9732FF6}"/>
    <cellStyle name="CustomizationCells 3 14" xfId="17909" xr:uid="{BA39C669-4A0B-47EE-A474-E84C281B9AE4}"/>
    <cellStyle name="CustomizationCells 3 2" xfId="788" xr:uid="{D96AB740-126F-4177-BE86-9C9413150E76}"/>
    <cellStyle name="CustomizationCells 3 2 10" xfId="14106" xr:uid="{828E25EF-C790-4ED5-A2BC-B38C35959896}"/>
    <cellStyle name="CustomizationCells 3 2 11" xfId="18042" xr:uid="{74810876-A8F5-4678-BEEA-1A9AEED0F232}"/>
    <cellStyle name="CustomizationCells 3 2 2" xfId="1003" xr:uid="{31DDBDE3-81CA-4BC4-A50C-E9086158A4B9}"/>
    <cellStyle name="CustomizationCells 3 2 2 10" xfId="18256" xr:uid="{A42499CA-210A-4C22-B941-80A446B59ED5}"/>
    <cellStyle name="CustomizationCells 3 2 2 2" xfId="1290" xr:uid="{F9F5A4B6-A2ED-4BD5-9257-AC1905A150CC}"/>
    <cellStyle name="CustomizationCells 3 2 2 2 2" xfId="5486" xr:uid="{F81B7BCC-6FA4-4868-9E2A-00A910CC241A}"/>
    <cellStyle name="CustomizationCells 3 2 2 2 2 2" xfId="16918" xr:uid="{A656C66A-FCC9-4AC8-8C17-98AEAA7D40D3}"/>
    <cellStyle name="CustomizationCells 3 2 2 2 3" xfId="4665" xr:uid="{A613F653-E6BB-43F4-B856-7F488985641E}"/>
    <cellStyle name="CustomizationCells 3 2 2 2 3 2" xfId="16097" xr:uid="{B83BAD5B-60F4-4601-904B-34AFF7375223}"/>
    <cellStyle name="CustomizationCells 3 2 2 2 4" xfId="6868" xr:uid="{CC1DCAA7-81BE-461E-9220-737C2B459FBE}"/>
    <cellStyle name="CustomizationCells 3 2 2 2 5" xfId="8872" xr:uid="{A2EB5EA5-C3A8-4E04-8208-4B835CB450AE}"/>
    <cellStyle name="CustomizationCells 3 2 2 2 6" xfId="9676" xr:uid="{8EE693AC-9CB7-41A0-B9A5-BB4D896BA0EE}"/>
    <cellStyle name="CustomizationCells 3 2 2 2 7" xfId="12358" xr:uid="{602FFCC2-1013-4408-9FE9-6BF030518EDC}"/>
    <cellStyle name="CustomizationCells 3 2 2 2 8" xfId="14007" xr:uid="{EAF85ABF-25DF-41A9-85BC-E463B767F3D8}"/>
    <cellStyle name="CustomizationCells 3 2 2 2 9" xfId="18542" xr:uid="{BB3D5F61-EE46-4EBE-BC90-00D18E576AFB}"/>
    <cellStyle name="CustomizationCells 3 2 2 3" xfId="3923" xr:uid="{ED962D64-6E63-47E4-82FD-6BB417B713EC}"/>
    <cellStyle name="CustomizationCells 3 2 2 3 2" xfId="15355" xr:uid="{A75605E9-DDDE-458B-8A38-D35F8F74D847}"/>
    <cellStyle name="CustomizationCells 3 2 2 4" xfId="4618" xr:uid="{CBCC0E72-C340-4C45-994D-46DC4F7A3987}"/>
    <cellStyle name="CustomizationCells 3 2 2 4 2" xfId="16050" xr:uid="{4259A3CC-89B3-49F9-9B84-64CCD5188377}"/>
    <cellStyle name="CustomizationCells 3 2 2 5" xfId="6642" xr:uid="{8BBEAF5C-8B97-451F-87B9-EA7F2F04CB50}"/>
    <cellStyle name="CustomizationCells 3 2 2 6" xfId="8606" xr:uid="{96E84C3A-5DD4-4928-ADF7-8FFC1693D583}"/>
    <cellStyle name="CustomizationCells 3 2 2 7" xfId="9304" xr:uid="{4ABE8980-5F4A-40CC-8EFD-2A367F3B242E}"/>
    <cellStyle name="CustomizationCells 3 2 2 8" xfId="11922" xr:uid="{A9419E6E-E68B-465D-B9FA-D2E2CE376846}"/>
    <cellStyle name="CustomizationCells 3 2 2 9" xfId="14657" xr:uid="{D05C5A22-69F1-495B-A3F5-A101B6C0147C}"/>
    <cellStyle name="CustomizationCells 3 2 3" xfId="1090" xr:uid="{DF0D93F6-A844-43CF-BD8D-1906C1362BCD}"/>
    <cellStyle name="CustomizationCells 3 2 3 2" xfId="3830" xr:uid="{E584B249-166F-458B-84F4-60A8DABAC276}"/>
    <cellStyle name="CustomizationCells 3 2 3 2 2" xfId="15262" xr:uid="{688566DE-9656-4FC4-8384-6BDE29593295}"/>
    <cellStyle name="CustomizationCells 3 2 3 3" xfId="5231" xr:uid="{1D11C366-7AA9-405F-8E99-ADC0F3BCDDFB}"/>
    <cellStyle name="CustomizationCells 3 2 3 3 2" xfId="16663" xr:uid="{2D09C9E7-0047-4895-B95A-F3326589DCC3}"/>
    <cellStyle name="CustomizationCells 3 2 3 4" xfId="6707" xr:uid="{690F7A75-C5D1-484A-8C4C-1DB956284DF6}"/>
    <cellStyle name="CustomizationCells 3 2 3 5" xfId="8672" xr:uid="{C8D33DD6-FD23-4514-A184-3F66FFBC4E7F}"/>
    <cellStyle name="CustomizationCells 3 2 3 6" xfId="9820" xr:uid="{84DE9090-012E-4429-AB30-AE6B8E589B31}"/>
    <cellStyle name="CustomizationCells 3 2 3 7" xfId="11681" xr:uid="{BEFBF98B-9BE9-4994-8295-72888DABD8BE}"/>
    <cellStyle name="CustomizationCells 3 2 3 8" xfId="14605" xr:uid="{DA7BC021-3BBE-40F8-A822-BA606554061D}"/>
    <cellStyle name="CustomizationCells 3 2 3 9" xfId="18342" xr:uid="{81CCF88E-B398-480D-A717-6F9D4E23D189}"/>
    <cellStyle name="CustomizationCells 3 2 4" xfId="4240" xr:uid="{5ED70D5E-0817-4A58-BBCD-438DA27C66B5}"/>
    <cellStyle name="CustomizationCells 3 2 4 2" xfId="15672" xr:uid="{B46B3632-4B9B-4C44-8F0B-15D68AD28A35}"/>
    <cellStyle name="CustomizationCells 3 2 5" xfId="4541" xr:uid="{BBE21DD0-7FCE-405E-8B2B-21B30A4C83BA}"/>
    <cellStyle name="CustomizationCells 3 2 5 2" xfId="15973" xr:uid="{EA873B99-883E-40BE-B9D6-A296CE39042D}"/>
    <cellStyle name="CustomizationCells 3 2 6" xfId="6491" xr:uid="{717A4B69-B310-4E1E-BA86-23B5196E3C79}"/>
    <cellStyle name="CustomizationCells 3 2 7" xfId="8458" xr:uid="{D89444A7-FC4D-4B17-8A5B-C7E6C14FFD88}"/>
    <cellStyle name="CustomizationCells 3 2 8" xfId="8346" xr:uid="{9248F4CD-824D-454B-85D1-65FDE7E6EC2C}"/>
    <cellStyle name="CustomizationCells 3 2 9" xfId="11603" xr:uid="{5A79BB81-3894-4CF8-8CBC-E56F94C2A035}"/>
    <cellStyle name="CustomizationCells 3 3" xfId="815" xr:uid="{2FCBFD5B-2F5D-4CBA-B4ED-78F8FE3A6557}"/>
    <cellStyle name="CustomizationCells 3 3 10" xfId="13656" xr:uid="{C0B3DEC0-EF76-40B4-BDA9-B8DF0BD9454B}"/>
    <cellStyle name="CustomizationCells 3 3 11" xfId="18069" xr:uid="{ED591D1E-D795-41EC-B74A-C8BE013AEC21}"/>
    <cellStyle name="CustomizationCells 3 3 2" xfId="1030" xr:uid="{FF0099AA-9F49-4625-BB65-0C6485473B15}"/>
    <cellStyle name="CustomizationCells 3 3 2 10" xfId="18283" xr:uid="{AECB4968-511F-4447-95B3-FEA82AB4B58A}"/>
    <cellStyle name="CustomizationCells 3 3 2 2" xfId="1265" xr:uid="{94FE2C3C-E6EC-4157-916D-E60F837F5AD5}"/>
    <cellStyle name="CustomizationCells 3 3 2 2 2" xfId="5507" xr:uid="{1ADBDFCF-ABFD-47B7-8D3D-BDAD7D73B775}"/>
    <cellStyle name="CustomizationCells 3 3 2 2 2 2" xfId="16939" xr:uid="{C117EDF5-9806-4256-B115-0E2E8F459AE5}"/>
    <cellStyle name="CustomizationCells 3 3 2 2 3" xfId="3886" xr:uid="{349700B1-ED1D-4943-B2E7-92124D242EB2}"/>
    <cellStyle name="CustomizationCells 3 3 2 2 3 2" xfId="15318" xr:uid="{EF3EA31F-76D1-4327-A837-E465F6EB03B1}"/>
    <cellStyle name="CustomizationCells 3 3 2 2 4" xfId="6850" xr:uid="{63E9C2C2-EEBF-4E9F-BCDD-F0224131B24D}"/>
    <cellStyle name="CustomizationCells 3 3 2 2 5" xfId="8847" xr:uid="{C3815A92-A05B-4C75-A576-96932F7E9826}"/>
    <cellStyle name="CustomizationCells 3 3 2 2 6" xfId="9689" xr:uid="{FA22D26A-C9A9-4657-9FBF-E59B62C6E566}"/>
    <cellStyle name="CustomizationCells 3 3 2 2 7" xfId="12755" xr:uid="{68271FCF-0A7F-40CF-B457-83C1FEBB9698}"/>
    <cellStyle name="CustomizationCells 3 3 2 2 8" xfId="14475" xr:uid="{DCB8792C-F5E2-4942-9FE3-B92F17B80340}"/>
    <cellStyle name="CustomizationCells 3 3 2 2 9" xfId="18517" xr:uid="{F78C1E5E-7737-4DBC-AF94-B1523A1FA630}"/>
    <cellStyle name="CustomizationCells 3 3 2 3" xfId="5639" xr:uid="{4A4859CA-3315-4661-8C8E-906C51230E37}"/>
    <cellStyle name="CustomizationCells 3 3 2 3 2" xfId="17071" xr:uid="{1278EE56-2E56-4510-A951-7C487DEF990A}"/>
    <cellStyle name="CustomizationCells 3 3 2 4" xfId="4621" xr:uid="{F5EC704B-F5EC-46BB-B784-C421A5B95504}"/>
    <cellStyle name="CustomizationCells 3 3 2 4 2" xfId="16053" xr:uid="{6E5C6C77-BCF6-4556-9B54-233B0A5CBDEB}"/>
    <cellStyle name="CustomizationCells 3 3 2 5" xfId="6663" xr:uid="{0F4A9F95-6890-4016-BBA2-3130318154E7}"/>
    <cellStyle name="CustomizationCells 3 3 2 6" xfId="8625" xr:uid="{54A2A0A9-0F78-4CFA-9B3F-471749CE1DD0}"/>
    <cellStyle name="CustomizationCells 3 3 2 7" xfId="9865" xr:uid="{90DF5011-DBE6-4F71-816A-D525D60A8826}"/>
    <cellStyle name="CustomizationCells 3 3 2 8" xfId="12514" xr:uid="{73FD2747-3B70-409C-9E6F-2D5A0A130264}"/>
    <cellStyle name="CustomizationCells 3 3 2 9" xfId="14634" xr:uid="{46FF6129-AF5C-48E1-8397-74DC5F003888}"/>
    <cellStyle name="CustomizationCells 3 3 3" xfId="1384" xr:uid="{99269C92-070A-465F-8641-223708D8F323}"/>
    <cellStyle name="CustomizationCells 3 3 3 2" xfId="5412" xr:uid="{1291B1CD-A1C1-4854-A3B3-8D76FD02D80C}"/>
    <cellStyle name="CustomizationCells 3 3 3 2 2" xfId="16844" xr:uid="{BF8B2CA4-B6FF-4248-96D0-E126123A36F8}"/>
    <cellStyle name="CustomizationCells 3 3 3 3" xfId="4688" xr:uid="{B450A804-65FD-4EE7-8A59-78CDCAA79886}"/>
    <cellStyle name="CustomizationCells 3 3 3 3 2" xfId="16120" xr:uid="{EE37AADD-F1EA-4383-8279-3F16D3C6BAD6}"/>
    <cellStyle name="CustomizationCells 3 3 3 4" xfId="6939" xr:uid="{1EF29DE0-0BA2-4970-8EFF-F3EE03A89821}"/>
    <cellStyle name="CustomizationCells 3 3 3 5" xfId="8966" xr:uid="{BEDC3B39-30F4-46E3-BF4A-36D4083DE5CC}"/>
    <cellStyle name="CustomizationCells 3 3 3 6" xfId="9619" xr:uid="{5D2B7309-3371-4219-A4FA-919D9B1E3BBE}"/>
    <cellStyle name="CustomizationCells 3 3 3 7" xfId="11215" xr:uid="{7943043D-4F34-4EBF-AFFC-29983FDFE3A9}"/>
    <cellStyle name="CustomizationCells 3 3 3 8" xfId="13983" xr:uid="{6C1DC123-9DBC-4243-A28C-36FF5856E1B8}"/>
    <cellStyle name="CustomizationCells 3 3 3 9" xfId="18636" xr:uid="{0FA4A585-AB81-4191-996F-37666CFFF17F}"/>
    <cellStyle name="CustomizationCells 3 3 4" xfId="4186" xr:uid="{990037E8-F6A6-47CA-8603-DB7A06FCCAFB}"/>
    <cellStyle name="CustomizationCells 3 3 4 2" xfId="15618" xr:uid="{84332CF5-CCA4-485A-A7C1-EEF49E54AFE2}"/>
    <cellStyle name="CustomizationCells 3 3 5" xfId="4608" xr:uid="{7BDE0F53-A2BA-4C83-B9A2-A70784070093}"/>
    <cellStyle name="CustomizationCells 3 3 5 2" xfId="16040" xr:uid="{ADCABCBE-4617-4DDB-9EAB-A0271F11A41A}"/>
    <cellStyle name="CustomizationCells 3 3 6" xfId="6512" xr:uid="{8E955575-D36C-4F36-B60C-197456117E6F}"/>
    <cellStyle name="CustomizationCells 3 3 7" xfId="8477" xr:uid="{4F00EAC2-F44F-49F1-A939-5A9734FD3BF9}"/>
    <cellStyle name="CustomizationCells 3 3 8" xfId="9981" xr:uid="{75EE0D33-4A5B-4037-BA3A-3CF1017C8AFC}"/>
    <cellStyle name="CustomizationCells 3 3 9" xfId="11309" xr:uid="{C6A538BC-C3E7-4B6C-BE6B-38A09949D691}"/>
    <cellStyle name="CustomizationCells 3 4" xfId="735" xr:uid="{C0D8C118-B2A2-474F-AC31-F7181090D26B}"/>
    <cellStyle name="CustomizationCells 3 4 10" xfId="14122" xr:uid="{B6C7A805-9C66-4BC4-966D-F1C75F98CEA1}"/>
    <cellStyle name="CustomizationCells 3 4 11" xfId="17989" xr:uid="{C30A71D4-1776-4A53-975B-41646667E844}"/>
    <cellStyle name="CustomizationCells 3 4 2" xfId="950" xr:uid="{D1C5A58C-D7C3-4EC0-992F-DDD7041BA0DC}"/>
    <cellStyle name="CustomizationCells 3 4 2 10" xfId="18203" xr:uid="{17AB5163-22FC-4C6F-AC06-6DE6CCE1FBD8}"/>
    <cellStyle name="CustomizationCells 3 4 2 2" xfId="1101" xr:uid="{F3B2035D-4CA6-4808-A779-D798045C3C03}"/>
    <cellStyle name="CustomizationCells 3 4 2 2 2" xfId="5613" xr:uid="{7F238BE5-14AD-478F-AA12-BE0F6C355757}"/>
    <cellStyle name="CustomizationCells 3 4 2 2 2 2" xfId="17045" xr:uid="{B6F2C11D-A542-4C69-87DF-32AA0315E619}"/>
    <cellStyle name="CustomizationCells 3 4 2 2 3" xfId="5054" xr:uid="{B407CC84-54EA-405E-82DA-29EC6BD2B340}"/>
    <cellStyle name="CustomizationCells 3 4 2 2 3 2" xfId="16486" xr:uid="{F6CD06ED-EE77-4BEE-9C31-562CB525021D}"/>
    <cellStyle name="CustomizationCells 3 4 2 2 4" xfId="6716" xr:uid="{E509E39B-D246-48E7-87B6-C26366FE6029}"/>
    <cellStyle name="CustomizationCells 3 4 2 2 5" xfId="8683" xr:uid="{AD0578D8-E464-4E95-87AB-7BC509C23BDC}"/>
    <cellStyle name="CustomizationCells 3 4 2 2 6" xfId="9811" xr:uid="{A4C17E90-25DB-478C-B599-12350F07FF79}"/>
    <cellStyle name="CustomizationCells 3 4 2 2 7" xfId="11840" xr:uid="{C4FAE78C-C399-4770-B964-98FA32A3EB40}"/>
    <cellStyle name="CustomizationCells 3 4 2 2 8" xfId="13584" xr:uid="{6CB9ACEB-B63F-41B5-B484-4073E7B96BA5}"/>
    <cellStyle name="CustomizationCells 3 4 2 2 9" xfId="18353" xr:uid="{F5244DC8-D2C2-46AA-844E-A6AF64B5F12E}"/>
    <cellStyle name="CustomizationCells 3 4 2 3" xfId="4854" xr:uid="{6927DA7C-BEB6-4F8B-BFBA-8D19244B483A}"/>
    <cellStyle name="CustomizationCells 3 4 2 3 2" xfId="16286" xr:uid="{B8FB41A3-88DF-4E8D-8064-2BCDA6DF91FD}"/>
    <cellStyle name="CustomizationCells 3 4 2 4" xfId="3784" xr:uid="{19247503-6E6E-443D-82EA-F6BBA74CA049}"/>
    <cellStyle name="CustomizationCells 3 4 2 4 2" xfId="15216" xr:uid="{E1E7EB85-E96A-4E9A-A6A8-241484347F13}"/>
    <cellStyle name="CustomizationCells 3 4 2 5" xfId="6600" xr:uid="{73D5AD6A-FE27-4F29-9B5E-824D5BCD854C}"/>
    <cellStyle name="CustomizationCells 3 4 2 6" xfId="8565" xr:uid="{33BC7D85-C685-4C81-B335-5B5EF412A019}"/>
    <cellStyle name="CustomizationCells 3 4 2 7" xfId="9325" xr:uid="{CF216E1A-D26D-490F-B791-1A2F9F3851EB}"/>
    <cellStyle name="CustomizationCells 3 4 2 8" xfId="12567" xr:uid="{54522B54-8733-4D8F-8D40-69453A42F7DA}"/>
    <cellStyle name="CustomizationCells 3 4 2 9" xfId="13660" xr:uid="{79FD6C31-0983-4F62-8228-CC31E8F262F0}"/>
    <cellStyle name="CustomizationCells 3 4 3" xfId="1323" xr:uid="{D256AC2E-C023-415B-9F68-F5C1494F89C0}"/>
    <cellStyle name="CustomizationCells 3 4 3 2" xfId="5462" xr:uid="{AA85CC20-E8FC-444B-9995-761294D38058}"/>
    <cellStyle name="CustomizationCells 3 4 3 2 2" xfId="16894" xr:uid="{11470B05-E393-4464-BCC2-C905D97DBF1D}"/>
    <cellStyle name="CustomizationCells 3 4 3 3" xfId="4592" xr:uid="{7A9C8D89-3C7E-4572-8A04-F963AE7F2736}"/>
    <cellStyle name="CustomizationCells 3 4 3 3 2" xfId="16024" xr:uid="{418B3B24-091F-4222-AE8D-71370C68732A}"/>
    <cellStyle name="CustomizationCells 3 4 3 4" xfId="6894" xr:uid="{D835B33F-FBEC-4FF8-AD11-53C27568C89F}"/>
    <cellStyle name="CustomizationCells 3 4 3 5" xfId="8905" xr:uid="{F4BE9398-DBB3-466C-961B-ADB92E1FFCAA}"/>
    <cellStyle name="CustomizationCells 3 4 3 6" xfId="9646" xr:uid="{6AC25256-D587-403E-AA1B-772ADBF50717}"/>
    <cellStyle name="CustomizationCells 3 4 3 7" xfId="11353" xr:uid="{05304641-B222-4234-9BB7-1D33F200659B}"/>
    <cellStyle name="CustomizationCells 3 4 3 8" xfId="14001" xr:uid="{72453027-AD8C-4716-95C4-BFDDFA5B696F}"/>
    <cellStyle name="CustomizationCells 3 4 3 9" xfId="18575" xr:uid="{C3C6399F-1B9B-45D2-92F1-44DAE816FDD3}"/>
    <cellStyle name="CustomizationCells 3 4 4" xfId="4543" xr:uid="{87FE3238-0A80-461B-B319-0057D6BCF06B}"/>
    <cellStyle name="CustomizationCells 3 4 4 2" xfId="15975" xr:uid="{F11F1024-DA39-44C9-BD42-CEC12878DF51}"/>
    <cellStyle name="CustomizationCells 3 4 5" xfId="5743" xr:uid="{192CFF32-0FA1-4D3B-B5D9-14A736F459C2}"/>
    <cellStyle name="CustomizationCells 3 4 5 2" xfId="17175" xr:uid="{82977A19-EEF2-4E5D-9383-AD22DDBBE87A}"/>
    <cellStyle name="CustomizationCells 3 4 6" xfId="6448" xr:uid="{CC9C1272-CDC3-421A-9814-4D7E37AAA286}"/>
    <cellStyle name="CustomizationCells 3 4 7" xfId="8417" xr:uid="{972B78F5-33AF-4BC3-AF57-D2663597B516}"/>
    <cellStyle name="CustomizationCells 3 4 8" xfId="9365" xr:uid="{BAC2F86E-A6C3-4C7D-BA1A-812243CC31FC}"/>
    <cellStyle name="CustomizationCells 3 4 9" xfId="12033" xr:uid="{7F64B32E-46F5-4CC1-9619-749EDF4CD124}"/>
    <cellStyle name="CustomizationCells 3 5" xfId="874" xr:uid="{A52336F4-8A4B-4692-A0BC-0FF7E8AC16AB}"/>
    <cellStyle name="CustomizationCells 3 5 2" xfId="3451" xr:uid="{874845F9-1AF3-4C67-904B-8EFC9FDE5036}"/>
    <cellStyle name="CustomizationCells 3 5 2 2" xfId="6107" xr:uid="{CFB5FB63-6F2F-4C5F-81DC-26E44B161D9C}"/>
    <cellStyle name="CustomizationCells 3 5 2 2 2" xfId="17539" xr:uid="{044FDF13-32FF-4703-AF48-65FAE3691E91}"/>
    <cellStyle name="CustomizationCells 3 5 2 3" xfId="6251" xr:uid="{7A7DF438-FC25-44C0-839E-23962A564FBB}"/>
    <cellStyle name="CustomizationCells 3 5 2 3 2" xfId="17683" xr:uid="{40F1E76E-4C1B-474D-A58F-8E4CC82D0AA9}"/>
    <cellStyle name="CustomizationCells 3 5 2 4" xfId="7497" xr:uid="{3FA37A32-DD98-4DF0-8BBE-AE1CB62D4AF6}"/>
    <cellStyle name="CustomizationCells 3 5 2 5" xfId="10197" xr:uid="{2B20EDB4-8BBA-4BA5-99E3-6F5C353D3365}"/>
    <cellStyle name="CustomizationCells 3 5 2 6" xfId="10405" xr:uid="{B16C0805-D30F-4166-BBB1-BAC4C9B66D1F}"/>
    <cellStyle name="CustomizationCells 3 5 2 7" xfId="13444" xr:uid="{E14BB083-63D8-47AF-B7E6-9336FE2F43C8}"/>
    <cellStyle name="CustomizationCells 3 5 2 8" xfId="17823" xr:uid="{A35BDB8A-AF74-4DBC-9001-96CCD89C148B}"/>
    <cellStyle name="CustomizationCells 3 5 2 9" xfId="19083" xr:uid="{F83E32BE-F99A-46D8-BF24-3F94DFA63A08}"/>
    <cellStyle name="CustomizationCells 3 5 3" xfId="18127" xr:uid="{5EBE23A4-AEF5-41FE-9001-CF2BA40E9219}"/>
    <cellStyle name="CustomizationCells 3 6" xfId="1372" xr:uid="{2770B16A-BB5D-44CE-8A7D-A2AA997F2044}"/>
    <cellStyle name="CustomizationCells 3 6 2" xfId="5422" xr:uid="{DFD7FF48-02C0-49C7-9BE6-77A37D987E43}"/>
    <cellStyle name="CustomizationCells 3 6 2 2" xfId="16854" xr:uid="{AE1AD6DB-5370-440E-AECA-9E607639E1CB}"/>
    <cellStyle name="CustomizationCells 3 6 3" xfId="5115" xr:uid="{7D99D64D-024C-4D76-B938-0BC6408D8283}"/>
    <cellStyle name="CustomizationCells 3 6 3 2" xfId="16547" xr:uid="{418986EB-00BC-499D-BB98-B0D0516D23E1}"/>
    <cellStyle name="CustomizationCells 3 6 4" xfId="6930" xr:uid="{50D491C8-F3AC-4F59-8D6A-43CB6867A56E}"/>
    <cellStyle name="CustomizationCells 3 6 5" xfId="8954" xr:uid="{4FE7061B-A903-4B8C-8CF3-23A1364DED11}"/>
    <cellStyle name="CustomizationCells 3 6 6" xfId="9623" xr:uid="{6E4E73E6-0CDF-41D5-8B51-552EC72B4395}"/>
    <cellStyle name="CustomizationCells 3 6 7" xfId="11839" xr:uid="{9B4B1C9B-8E34-458C-B95A-EF214710B699}"/>
    <cellStyle name="CustomizationCells 3 6 8" xfId="14401" xr:uid="{779D0BC4-722A-4331-B24B-A36AF9607CE3}"/>
    <cellStyle name="CustomizationCells 3 6 9" xfId="18624" xr:uid="{A5D598EA-A9EB-4BA1-80E5-386334025B7D}"/>
    <cellStyle name="CustomizationCells 3 7" xfId="5793" xr:uid="{0E71C79E-45D0-4594-8CEA-87B9835A1EDF}"/>
    <cellStyle name="CustomizationCells 3 7 2" xfId="17225" xr:uid="{CD22E09D-4B77-4A4B-890B-110EDFD84521}"/>
    <cellStyle name="CustomizationCells 3 8" xfId="4485" xr:uid="{28DCA57B-90CB-440D-9A83-EFF837B33375}"/>
    <cellStyle name="CustomizationCells 3 8 2" xfId="15917" xr:uid="{5ADE5495-5BF5-4A87-8F52-82A853996C58}"/>
    <cellStyle name="CustomizationCells 3 9" xfId="6391" xr:uid="{7DE1E268-7C54-4CC3-893E-C3EE7AC91BA1}"/>
    <cellStyle name="CustomizationCells 4" xfId="246" xr:uid="{B419A485-79A1-415F-82DA-C049C5A0D78E}"/>
    <cellStyle name="CustomizationCells 4 2" xfId="3416" xr:uid="{4BC917D1-FE8A-4A48-84AF-91B31ABA083A}"/>
    <cellStyle name="CustomizationCells 4 2 2" xfId="6072" xr:uid="{15E08A90-6358-47F4-900C-3C5C8FC9783E}"/>
    <cellStyle name="CustomizationCells 4 2 2 2" xfId="17504" xr:uid="{B4C6A2E8-D0B4-4886-8D7E-5BB433B59C09}"/>
    <cellStyle name="CustomizationCells 4 2 3" xfId="6216" xr:uid="{81AA439F-6AB1-40E3-86A6-B46867D6050D}"/>
    <cellStyle name="CustomizationCells 4 2 3 2" xfId="17648" xr:uid="{6A11E182-801A-4B3E-86B9-D94D6121B1CA}"/>
    <cellStyle name="CustomizationCells 4 2 4" xfId="7462" xr:uid="{4E88E29D-7511-4FE6-850E-FAA187C35DF0}"/>
    <cellStyle name="CustomizationCells 4 2 5" xfId="10162" xr:uid="{C84876A8-A925-45A9-9D05-BDC4D99A1489}"/>
    <cellStyle name="CustomizationCells 4 2 6" xfId="10370" xr:uid="{D6B3E16F-C6E7-404F-B94F-FC408C294A80}"/>
    <cellStyle name="CustomizationCells 4 2 7" xfId="13409" xr:uid="{9B3CC834-33C4-4865-A3F5-E9F957A740A1}"/>
    <cellStyle name="CustomizationCells 4 2 8" xfId="17788" xr:uid="{5EE98F0B-198C-41B6-B8BD-F66957C9DCBE}"/>
    <cellStyle name="CustomizationCells 4 2 9" xfId="19048" xr:uid="{EDA71EF4-EF20-4A65-9273-95DE4E4A22C1}"/>
    <cellStyle name="CustomizationCells 4 3" xfId="17873" xr:uid="{F776421F-DB9A-4A79-9C66-BC396D49AC37}"/>
    <cellStyle name="CustomizationCells 5" xfId="17844" xr:uid="{24816855-559A-409F-84F2-5E78AD894369}"/>
    <cellStyle name="CustomizationGreenCells" xfId="309" xr:uid="{1B230404-E14F-48BC-A765-C484B053D348}"/>
    <cellStyle name="CustomizationGreenCells 2" xfId="592" xr:uid="{CE255AC6-3B4E-4BBF-8E31-70363A5D348E}"/>
    <cellStyle name="CustomizationGreenCells 2 2" xfId="8305" xr:uid="{26988803-5F15-467B-BA7A-182D3EFFED2B}"/>
    <cellStyle name="CustomizationGreenCells 2 3" xfId="17934" xr:uid="{0E7DDE6F-AB8C-4DF4-9DA1-52B1BED16787}"/>
    <cellStyle name="CustomizationGreenCells 3" xfId="450" xr:uid="{7120BC6D-9260-4A10-8CBE-E04926348076}"/>
    <cellStyle name="CustomizationGreenCells 3 10" xfId="8221" xr:uid="{D753EF3E-5AE9-4EC4-9262-3B6EE7B7E0F5}"/>
    <cellStyle name="CustomizationGreenCells 3 11" xfId="10025" xr:uid="{667EF87A-C5C4-4F6E-AD38-8D6C558FF3EE}"/>
    <cellStyle name="CustomizationGreenCells 3 12" xfId="11474" xr:uid="{30ABE5AB-976D-495D-9E4D-483E023BA51F}"/>
    <cellStyle name="CustomizationGreenCells 3 13" xfId="14747" xr:uid="{CE183705-0E1B-494E-AAFC-A6D7F66CFA57}"/>
    <cellStyle name="CustomizationGreenCells 3 14" xfId="17910" xr:uid="{21615393-8350-4166-856E-E5501D15C860}"/>
    <cellStyle name="CustomizationGreenCells 3 2" xfId="789" xr:uid="{BFDC8686-D4A0-4BF9-887D-F89BA960759E}"/>
    <cellStyle name="CustomizationGreenCells 3 2 10" xfId="14709" xr:uid="{8C05704F-6191-4786-AFF5-2016A237F38B}"/>
    <cellStyle name="CustomizationGreenCells 3 2 11" xfId="18043" xr:uid="{8AE9F10D-9933-4E81-9797-CD7FA92B5135}"/>
    <cellStyle name="CustomizationGreenCells 3 2 2" xfId="1004" xr:uid="{E9108540-4666-472A-9A39-D264DDFDD86C}"/>
    <cellStyle name="CustomizationGreenCells 3 2 2 10" xfId="18257" xr:uid="{C887DA20-BC1E-4FB3-B415-E527AA862D9E}"/>
    <cellStyle name="CustomizationGreenCells 3 2 2 2" xfId="1487" xr:uid="{452ED0CF-6568-4C05-9EAA-AC8E35591075}"/>
    <cellStyle name="CustomizationGreenCells 3 2 2 2 2" xfId="5340" xr:uid="{29024651-0A75-4CCE-A42C-B1DEC0D0D489}"/>
    <cellStyle name="CustomizationGreenCells 3 2 2 2 2 2" xfId="16772" xr:uid="{BFF369F5-8300-4CD7-B008-FF4C55E68243}"/>
    <cellStyle name="CustomizationGreenCells 3 2 2 2 3" xfId="4215" xr:uid="{F39B5E0A-5E8E-40E9-AA1E-D4D2682FB640}"/>
    <cellStyle name="CustomizationGreenCells 3 2 2 2 3 2" xfId="15647" xr:uid="{D6230BC9-A87E-49EB-B6ED-0AC6F2BE405B}"/>
    <cellStyle name="CustomizationGreenCells 3 2 2 2 4" xfId="7024" xr:uid="{68A96DD0-AC7D-435E-A90D-C403669BBCCB}"/>
    <cellStyle name="CustomizationGreenCells 3 2 2 2 5" xfId="9069" xr:uid="{D81F0848-290B-4482-AFFF-4A86FDDE0E40}"/>
    <cellStyle name="CustomizationGreenCells 3 2 2 2 6" xfId="9570" xr:uid="{1BE98AAF-A473-4708-9B69-09E7737B5F5B}"/>
    <cellStyle name="CustomizationGreenCells 3 2 2 2 7" xfId="11820" xr:uid="{2F176384-66E9-4206-A9B7-EBB68E17F74F}"/>
    <cellStyle name="CustomizationGreenCells 3 2 2 2 8" xfId="13955" xr:uid="{F616AE34-866B-49CA-99C1-431DC544964C}"/>
    <cellStyle name="CustomizationGreenCells 3 2 2 2 9" xfId="18739" xr:uid="{C3B52590-F6BD-44E5-A24B-F2F40550B552}"/>
    <cellStyle name="CustomizationGreenCells 3 2 2 3" xfId="4062" xr:uid="{35B36B0F-D02A-41A8-89BA-18223845E21C}"/>
    <cellStyle name="CustomizationGreenCells 3 2 2 3 2" xfId="15494" xr:uid="{E247733D-BA43-4A13-B1CD-DD4CC7E63E6E}"/>
    <cellStyle name="CustomizationGreenCells 3 2 2 4" xfId="4173" xr:uid="{DA175F0A-47A0-4964-827B-49CBDDE964F5}"/>
    <cellStyle name="CustomizationGreenCells 3 2 2 4 2" xfId="15605" xr:uid="{29B2F221-51F3-4217-A799-CBBD9BD20D3D}"/>
    <cellStyle name="CustomizationGreenCells 3 2 2 5" xfId="6643" xr:uid="{BBD129E5-9EAE-440C-872A-47FA551A18C8}"/>
    <cellStyle name="CustomizationGreenCells 3 2 2 6" xfId="8607" xr:uid="{407388B5-3D28-41D6-B7E7-0C3424B4BC89}"/>
    <cellStyle name="CustomizationGreenCells 3 2 2 7" xfId="9886" xr:uid="{AE25BACB-7C89-427D-AA2E-E5DEAAE29FDD}"/>
    <cellStyle name="CustomizationGreenCells 3 2 2 8" xfId="12699" xr:uid="{4EC299C6-079D-4EE8-86C5-BC12A0195EB9}"/>
    <cellStyle name="CustomizationGreenCells 3 2 2 9" xfId="14656" xr:uid="{2A060EA9-9522-41F3-AA29-5A5A7A02B041}"/>
    <cellStyle name="CustomizationGreenCells 3 2 3" xfId="1288" xr:uid="{D3142CBC-8F0F-48D1-9FCC-AE641085EB11}"/>
    <cellStyle name="CustomizationGreenCells 3 2 3 2" xfId="5488" xr:uid="{1F9BED74-BCE5-4E4D-A2EC-A5AE8AD4289E}"/>
    <cellStyle name="CustomizationGreenCells 3 2 3 2 2" xfId="16920" xr:uid="{2AC71FB5-267E-4B0D-9D22-8F03A67B8A93}"/>
    <cellStyle name="CustomizationGreenCells 3 2 3 3" xfId="3875" xr:uid="{36C8DBDB-C939-4F06-9B43-3CE7E5D9A804}"/>
    <cellStyle name="CustomizationGreenCells 3 2 3 3 2" xfId="15307" xr:uid="{A6A979D8-F963-4214-B36E-3142D532185B}"/>
    <cellStyle name="CustomizationGreenCells 3 2 3 4" xfId="6866" xr:uid="{35183C0E-0720-42BF-9FE7-7B9415F54DC1}"/>
    <cellStyle name="CustomizationGreenCells 3 2 3 5" xfId="8870" xr:uid="{72F8C6C5-5D20-4410-8F47-53CE28374951}"/>
    <cellStyle name="CustomizationGreenCells 3 2 3 6" xfId="9241" xr:uid="{AEE8FCB4-DA64-453F-BA98-6A0D9B0E991A}"/>
    <cellStyle name="CustomizationGreenCells 3 2 3 7" xfId="11773" xr:uid="{87D76BBE-DF3F-4C37-A9EE-DD74643B00EA}"/>
    <cellStyle name="CustomizationGreenCells 3 2 3 8" xfId="13668" xr:uid="{2DF01FC9-84C9-44B1-9EFE-29AA9BB188B4}"/>
    <cellStyle name="CustomizationGreenCells 3 2 3 9" xfId="18540" xr:uid="{FA1A0CA0-0C1B-4F6C-BD5C-901835EE9349}"/>
    <cellStyle name="CustomizationGreenCells 3 2 4" xfId="4130" xr:uid="{336792C9-A865-4099-B129-343E0C6F475A}"/>
    <cellStyle name="CustomizationGreenCells 3 2 4 2" xfId="15562" xr:uid="{4108AA1B-EA6B-4795-AD4E-24BE0EA3A815}"/>
    <cellStyle name="CustomizationGreenCells 3 2 5" xfId="4942" xr:uid="{72562CDD-F809-4063-8D40-59D06DAD5B7A}"/>
    <cellStyle name="CustomizationGreenCells 3 2 5 2" xfId="16374" xr:uid="{29A1982B-DFA3-4C49-992A-7EB1482E7392}"/>
    <cellStyle name="CustomizationGreenCells 3 2 6" xfId="6492" xr:uid="{2BE8F9B5-816A-4119-926A-70A7CCE121CC}"/>
    <cellStyle name="CustomizationGreenCells 3 2 7" xfId="8459" xr:uid="{13062589-931F-4351-89F8-0690FC6A63CA}"/>
    <cellStyle name="CustomizationGreenCells 3 2 8" xfId="8262" xr:uid="{70E39A87-A4F7-4C30-AFAD-DED7627C10F3}"/>
    <cellStyle name="CustomizationGreenCells 3 2 9" xfId="12042" xr:uid="{1950F823-DE66-480B-AA10-9A30816190A3}"/>
    <cellStyle name="CustomizationGreenCells 3 3" xfId="759" xr:uid="{6CE257F5-42D7-4C4B-B8B7-8A6F377D3DF1}"/>
    <cellStyle name="CustomizationGreenCells 3 3 10" xfId="14114" xr:uid="{343159EA-13B0-4D05-BFF7-44D17C24E855}"/>
    <cellStyle name="CustomizationGreenCells 3 3 11" xfId="18013" xr:uid="{83B95A7F-3E14-4266-B315-DBD59970AE65}"/>
    <cellStyle name="CustomizationGreenCells 3 3 2" xfId="974" xr:uid="{2151792C-C143-477B-86EE-0726B1FF3B0B}"/>
    <cellStyle name="CustomizationGreenCells 3 3 2 10" xfId="18227" xr:uid="{D0D67FCC-7EEC-433C-874A-A168A8395354}"/>
    <cellStyle name="CustomizationGreenCells 3 3 2 2" xfId="1483" xr:uid="{63B968F7-AC9C-4E2D-9926-E34CB73E4025}"/>
    <cellStyle name="CustomizationGreenCells 3 3 2 2 2" xfId="5344" xr:uid="{838DDD7C-35A2-4A8A-94DD-D8D28A3FBD09}"/>
    <cellStyle name="CustomizationGreenCells 3 3 2 2 2 2" xfId="16776" xr:uid="{22440A4C-EE46-4757-B90A-05BD54C35DF0}"/>
    <cellStyle name="CustomizationGreenCells 3 3 2 2 3" xfId="4109" xr:uid="{749B7E6A-0901-416A-8F12-A2EC57247EE5}"/>
    <cellStyle name="CustomizationGreenCells 3 3 2 2 3 2" xfId="15541" xr:uid="{5D089455-EB53-4427-BDFD-8D44D98B656B}"/>
    <cellStyle name="CustomizationGreenCells 3 3 2 2 4" xfId="7021" xr:uid="{1F334D0B-A567-4BC1-A556-3220D7302F3A}"/>
    <cellStyle name="CustomizationGreenCells 3 3 2 2 5" xfId="9065" xr:uid="{B355F4FA-9F8A-4D11-815E-384331888899}"/>
    <cellStyle name="CustomizationGreenCells 3 3 2 2 6" xfId="9574" xr:uid="{26F7ADED-A559-4CAA-911E-A625727A5F23}"/>
    <cellStyle name="CustomizationGreenCells 3 3 2 2 7" xfId="11891" xr:uid="{8E6AE49B-82BB-4690-8610-571B3B48471F}"/>
    <cellStyle name="CustomizationGreenCells 3 3 2 2 8" xfId="13958" xr:uid="{BA864D32-07BB-4882-9097-78EAC6025BE1}"/>
    <cellStyle name="CustomizationGreenCells 3 3 2 2 9" xfId="18735" xr:uid="{CF9A5B6D-33DF-4F83-A577-B4B152668BD1}"/>
    <cellStyle name="CustomizationGreenCells 3 3 2 3" xfId="4085" xr:uid="{60872608-2F2F-4AF0-8CF0-941ABD58B544}"/>
    <cellStyle name="CustomizationGreenCells 3 3 2 3 2" xfId="15517" xr:uid="{C43B1295-9DA8-4BDE-82C1-00F8B6C4BD6F}"/>
    <cellStyle name="CustomizationGreenCells 3 3 2 4" xfId="4418" xr:uid="{97DBA8B1-28C7-45FA-A371-EC2EF1375412}"/>
    <cellStyle name="CustomizationGreenCells 3 3 2 4 2" xfId="15850" xr:uid="{49613FF4-0130-425B-BEAB-D2A3510D1675}"/>
    <cellStyle name="CustomizationGreenCells 3 3 2 5" xfId="6619" xr:uid="{F9539B49-1AB2-4572-AE98-FBE3DA3C9DE4}"/>
    <cellStyle name="CustomizationGreenCells 3 3 2 6" xfId="8582" xr:uid="{A3C63947-F460-4010-99E5-5E9C9F87D95B}"/>
    <cellStyle name="CustomizationGreenCells 3 3 2 7" xfId="9903" xr:uid="{8AC48B64-53DB-44B7-B7D9-0894A944ED33}"/>
    <cellStyle name="CustomizationGreenCells 3 3 2 8" xfId="11722" xr:uid="{6C3B4F8C-EB6F-4C2A-920C-32B520895878}"/>
    <cellStyle name="CustomizationGreenCells 3 3 2 9" xfId="13635" xr:uid="{106A987D-4D7C-45A9-92B9-5C3998AED775}"/>
    <cellStyle name="CustomizationGreenCells 3 3 3" xfId="1234" xr:uid="{AE442793-33CC-40CA-A6DB-705EE48EF3D1}"/>
    <cellStyle name="CustomizationGreenCells 3 3 3 2" xfId="5531" xr:uid="{6EE59EFA-FDF1-47E6-883B-66B46EA05C2E}"/>
    <cellStyle name="CustomizationGreenCells 3 3 3 2 2" xfId="16963" xr:uid="{FB1556DA-4B73-4538-B356-A372D0CF4AC2}"/>
    <cellStyle name="CustomizationGreenCells 3 3 3 3" xfId="4647" xr:uid="{A9EB45A6-E953-48EE-AE88-69DE206E3586}"/>
    <cellStyle name="CustomizationGreenCells 3 3 3 3 2" xfId="16079" xr:uid="{C4DFA44F-14DC-4A9B-A99A-BF3514156890}"/>
    <cellStyle name="CustomizationGreenCells 3 3 3 4" xfId="6826" xr:uid="{83AB9E3F-06F8-4B71-9037-D1907E1E7D85}"/>
    <cellStyle name="CustomizationGreenCells 3 3 3 5" xfId="8816" xr:uid="{B8B7ECD2-FA94-4532-8412-E25566A99267}"/>
    <cellStyle name="CustomizationGreenCells 3 3 3 6" xfId="9711" xr:uid="{C79B7AE9-162F-437D-9522-F3D1088CAF45}"/>
    <cellStyle name="CustomizationGreenCells 3 3 3 7" xfId="11384" xr:uid="{261228DE-D6C1-47B5-B2AB-2E35D6F4FB10}"/>
    <cellStyle name="CustomizationGreenCells 3 3 3 8" xfId="14500" xr:uid="{3FBD92A7-FA06-426F-A873-C53375E9A2B3}"/>
    <cellStyle name="CustomizationGreenCells 3 3 3 9" xfId="18486" xr:uid="{9EAA704B-145E-4725-9F7C-4FDA2E0B26F9}"/>
    <cellStyle name="CustomizationGreenCells 3 3 4" xfId="3837" xr:uid="{D64E648A-4F06-495E-9350-4C8266E97402}"/>
    <cellStyle name="CustomizationGreenCells 3 3 4 2" xfId="15269" xr:uid="{E5492517-FDD6-4BA4-BD71-00CE2CC774D5}"/>
    <cellStyle name="CustomizationGreenCells 3 3 5" xfId="5771" xr:uid="{D93D5EAD-0FD3-4201-91BF-79BBD9DABE07}"/>
    <cellStyle name="CustomizationGreenCells 3 3 5 2" xfId="17203" xr:uid="{306241F0-DC85-43CF-8D6E-56E56D5497CD}"/>
    <cellStyle name="CustomizationGreenCells 3 3 6" xfId="6467" xr:uid="{DF517C7C-B558-4D5A-86F9-05AB75C31564}"/>
    <cellStyle name="CustomizationGreenCells 3 3 7" xfId="8434" xr:uid="{B42F5F06-0B83-4904-90DA-E5A4D97C4ACE}"/>
    <cellStyle name="CustomizationGreenCells 3 3 8" xfId="8272" xr:uid="{8ECB97DE-03D5-4EE3-9C0E-D22D08BFF5BA}"/>
    <cellStyle name="CustomizationGreenCells 3 3 9" xfId="12928" xr:uid="{EB009D7F-7E01-4603-9F4B-A10308031C5A}"/>
    <cellStyle name="CustomizationGreenCells 3 4" xfId="692" xr:uid="{71B45290-C00C-4AA0-ABAE-344031B2850C}"/>
    <cellStyle name="CustomizationGreenCells 3 4 10" xfId="13662" xr:uid="{72BC8269-D2F7-4518-9EF3-2E9E9D534741}"/>
    <cellStyle name="CustomizationGreenCells 3 4 11" xfId="17946" xr:uid="{E803B8B7-BA6C-40F8-AC41-330ED57934A6}"/>
    <cellStyle name="CustomizationGreenCells 3 4 2" xfId="907" xr:uid="{D3C26791-2F62-481F-BEE8-A6709DFCB201}"/>
    <cellStyle name="CustomizationGreenCells 3 4 2 10" xfId="18160" xr:uid="{FD5F0198-1875-4121-B2B1-B553B84A7D93}"/>
    <cellStyle name="CustomizationGreenCells 3 4 2 2" xfId="1116" xr:uid="{B74E1718-8914-4F2E-A4BD-6C73FD6BEAFA}"/>
    <cellStyle name="CustomizationGreenCells 3 4 2 2 2" xfId="5601" xr:uid="{13982C8B-7A36-4783-B19A-1D314FBF6B20}"/>
    <cellStyle name="CustomizationGreenCells 3 4 2 2 2 2" xfId="17033" xr:uid="{F71A228C-1750-42E9-A587-9344DFF2227B}"/>
    <cellStyle name="CustomizationGreenCells 3 4 2 2 3" xfId="4634" xr:uid="{0411904D-C5BA-48E3-9110-03FD9C6AE61E}"/>
    <cellStyle name="CustomizationGreenCells 3 4 2 2 3 2" xfId="16066" xr:uid="{4FB45557-ED72-4BC9-9F28-2A5D21D16E5A}"/>
    <cellStyle name="CustomizationGreenCells 3 4 2 2 4" xfId="6728" xr:uid="{C47558F3-31C3-4F71-B398-38EF813CC418}"/>
    <cellStyle name="CustomizationGreenCells 3 4 2 2 5" xfId="8698" xr:uid="{DF5704C8-88AC-40D3-8B56-D760718235E4}"/>
    <cellStyle name="CustomizationGreenCells 3 4 2 2 6" xfId="9799" xr:uid="{2FE14C57-B0D6-48A9-B55A-81DC19A2339F}"/>
    <cellStyle name="CustomizationGreenCells 3 4 2 2 7" xfId="12365" xr:uid="{81523B87-0574-4C84-8942-6D8F8A8A1369}"/>
    <cellStyle name="CustomizationGreenCells 3 4 2 2 8" xfId="14592" xr:uid="{B68C604B-CFF1-4B3A-8EA1-0305D2BF750E}"/>
    <cellStyle name="CustomizationGreenCells 3 4 2 2 9" xfId="18368" xr:uid="{2CD4A3ED-1B88-4AD2-87DF-38DD91BEA6A6}"/>
    <cellStyle name="CustomizationGreenCells 3 4 2 3" xfId="4857" xr:uid="{7E0E4626-6C13-4C7D-A63B-28894560C6B3}"/>
    <cellStyle name="CustomizationGreenCells 3 4 2 3 2" xfId="16289" xr:uid="{970F14D0-EB58-476A-9125-B9A42AB0AD00}"/>
    <cellStyle name="CustomizationGreenCells 3 4 2 4" xfId="4987" xr:uid="{8BC1066C-D69A-44FA-946B-31A77B8D2DD3}"/>
    <cellStyle name="CustomizationGreenCells 3 4 2 4 2" xfId="16419" xr:uid="{FA42E6C6-73BA-4266-A620-2C07EFF1D131}"/>
    <cellStyle name="CustomizationGreenCells 3 4 2 5" xfId="6569" xr:uid="{B1ACE778-9BCD-41BC-B736-88A643F00547}"/>
    <cellStyle name="CustomizationGreenCells 3 4 2 6" xfId="8536" xr:uid="{C727410E-3468-49DF-8807-0923B9ABDC2A}"/>
    <cellStyle name="CustomizationGreenCells 3 4 2 7" xfId="9939" xr:uid="{42999B74-2388-4AF6-B826-138FFC4DA054}"/>
    <cellStyle name="CustomizationGreenCells 3 4 2 8" xfId="11818" xr:uid="{4DC408C6-38C2-4B76-9463-B0DDD1C3755D}"/>
    <cellStyle name="CustomizationGreenCells 3 4 2 9" xfId="13622" xr:uid="{53F15872-A5C6-4D6D-BEC5-3B2F19F93EBD}"/>
    <cellStyle name="CustomizationGreenCells 3 4 3" xfId="1289" xr:uid="{EC33A9C5-A05B-4E00-B599-64EA2DAD30EC}"/>
    <cellStyle name="CustomizationGreenCells 3 4 3 2" xfId="5487" xr:uid="{9FCCCDA8-487E-4CB5-A660-AFE1AF04825A}"/>
    <cellStyle name="CustomizationGreenCells 3 4 3 2 2" xfId="16919" xr:uid="{3FA46009-1F9C-4F47-A35E-419F1C6A181B}"/>
    <cellStyle name="CustomizationGreenCells 3 4 3 3" xfId="3800" xr:uid="{C19F1823-5683-447F-96A6-87C2D0DC7467}"/>
    <cellStyle name="CustomizationGreenCells 3 4 3 3 2" xfId="15232" xr:uid="{90F02DD3-5B7A-4A43-B14D-A5155FAD24B1}"/>
    <cellStyle name="CustomizationGreenCells 3 4 3 4" xfId="6867" xr:uid="{E7FCE74C-FFD6-4DE4-A63C-6DE2D4E87606}"/>
    <cellStyle name="CustomizationGreenCells 3 4 3 5" xfId="8871" xr:uid="{4D5235BE-4915-4CDA-9924-76CD03BEAD72}"/>
    <cellStyle name="CustomizationGreenCells 3 4 3 6" xfId="9240" xr:uid="{CB358A35-FC44-4E41-BCE4-00BADBBD98D3}"/>
    <cellStyle name="CustomizationGreenCells 3 4 3 7" xfId="12151" xr:uid="{A19BFFF5-64CD-4F51-AD6A-44B71FDA5BC2}"/>
    <cellStyle name="CustomizationGreenCells 3 4 3 8" xfId="13527" xr:uid="{C4BE2D7D-9CCE-4D98-B4AF-B966E5CB355C}"/>
    <cellStyle name="CustomizationGreenCells 3 4 3 9" xfId="18541" xr:uid="{2F7999F3-E81F-495F-92D6-C3CB22AC7F4E}"/>
    <cellStyle name="CustomizationGreenCells 3 4 4" xfId="4154" xr:uid="{6F0BD871-CF8A-4441-ADD0-A255BF26BAD8}"/>
    <cellStyle name="CustomizationGreenCells 3 4 4 2" xfId="15586" xr:uid="{44DC9AC0-79A4-4D97-A0EB-011EC22B362D}"/>
    <cellStyle name="CustomizationGreenCells 3 4 5" xfId="4321" xr:uid="{DEDC870A-BAE5-4306-9D8F-0570FA9E273B}"/>
    <cellStyle name="CustomizationGreenCells 3 4 5 2" xfId="15753" xr:uid="{967599B8-A73C-45AB-864C-F79F18F8AB27}"/>
    <cellStyle name="CustomizationGreenCells 3 4 6" xfId="6416" xr:uid="{1B43BB42-619E-4C2C-A134-76F855FE1086}"/>
    <cellStyle name="CustomizationGreenCells 3 4 7" xfId="8388" xr:uid="{36A01C9C-2352-48AE-8D5A-6703DB2C3CB6}"/>
    <cellStyle name="CustomizationGreenCells 3 4 8" xfId="9995" xr:uid="{10C8E9CD-846E-49EE-808D-5892BCEA88A7}"/>
    <cellStyle name="CustomizationGreenCells 3 4 9" xfId="11387" xr:uid="{7ECD556B-270D-44BB-BD24-72C8FFE8F220}"/>
    <cellStyle name="CustomizationGreenCells 3 5" xfId="875" xr:uid="{75F9F0BC-3AF4-4036-A3C0-E5A5B0391179}"/>
    <cellStyle name="CustomizationGreenCells 3 5 2" xfId="8513" xr:uid="{77ED5DB1-69D8-4BEC-96CB-BE659D155DC4}"/>
    <cellStyle name="CustomizationGreenCells 3 5 3" xfId="18128" xr:uid="{15D1227E-AD42-4293-BDC3-6FB7A87912D2}"/>
    <cellStyle name="CustomizationGreenCells 3 6" xfId="1184" xr:uid="{7E9BE835-4ECE-4A29-8E22-58024F333E35}"/>
    <cellStyle name="CustomizationGreenCells 3 6 2" xfId="3857" xr:uid="{802B3909-F1A4-4846-B940-3FDB55BBD745}"/>
    <cellStyle name="CustomizationGreenCells 3 6 2 2" xfId="15289" xr:uid="{42C7E5A9-F4CC-46C0-B442-B5671EE69228}"/>
    <cellStyle name="CustomizationGreenCells 3 6 3" xfId="4706" xr:uid="{CD164871-7464-43AA-AE87-CB650166BADB}"/>
    <cellStyle name="CustomizationGreenCells 3 6 3 2" xfId="16138" xr:uid="{8738C7C1-BA69-4A25-8EE3-E7EF898FE81E}"/>
    <cellStyle name="CustomizationGreenCells 3 6 4" xfId="6786" xr:uid="{A8E47706-DE7B-457F-BF33-E0BD4FAFD086}"/>
    <cellStyle name="CustomizationGreenCells 3 6 5" xfId="8766" xr:uid="{B67B1969-0CD0-4EB5-8E93-B4DB3D0971B5}"/>
    <cellStyle name="CustomizationGreenCells 3 6 6" xfId="9746" xr:uid="{95483C78-7160-4D56-AD07-14B8D43CF286}"/>
    <cellStyle name="CustomizationGreenCells 3 6 7" xfId="11813" xr:uid="{6BE339E9-EB5D-4974-AA55-462D48552CC7}"/>
    <cellStyle name="CustomizationGreenCells 3 6 8" xfId="14539" xr:uid="{CD1284CD-BD4B-4386-BEF1-7C15189A8F7D}"/>
    <cellStyle name="CustomizationGreenCells 3 6 9" xfId="18436" xr:uid="{F84ECD51-7A81-4C20-A4FD-685BC1B8442C}"/>
    <cellStyle name="CustomizationGreenCells 3 7" xfId="5792" xr:uid="{078DBD71-83CE-4FD8-B4E9-A70879EDA9E5}"/>
    <cellStyle name="CustomizationGreenCells 3 7 2" xfId="17224" xr:uid="{45B03D6A-81AC-494E-B718-E2C8E39533B1}"/>
    <cellStyle name="CustomizationGreenCells 3 8" xfId="5963" xr:uid="{F5064E8C-010F-41CA-B60F-4E105368A0C5}"/>
    <cellStyle name="CustomizationGreenCells 3 8 2" xfId="17395" xr:uid="{B50D3151-AEAC-4942-A44B-6066156CE8C2}"/>
    <cellStyle name="CustomizationGreenCells 3 9" xfId="6392" xr:uid="{638E5E12-1FEB-43F0-A5B0-073C8F12951F}"/>
    <cellStyle name="CustomizationGreenCells 4" xfId="17883" xr:uid="{EFD4B54B-6068-4E4D-B31A-2A5C91F37A87}"/>
    <cellStyle name="Data Input" xfId="2513" xr:uid="{6EE8CFBB-81A2-401E-B2DC-81C636905FFC}"/>
    <cellStyle name="Data Input 2" xfId="4022" xr:uid="{CE2FB6A1-8E78-42C7-A2E7-D68A8F255FD0}"/>
    <cellStyle name="Data Input 2 2" xfId="15454" xr:uid="{BB7C4D93-DB2D-4793-BA1D-B159248989E3}"/>
    <cellStyle name="Data Input 3" xfId="6126" xr:uid="{F36AF391-DFD4-4E8B-BEE6-31C7CF3ED294}"/>
    <cellStyle name="Data Input 3 2" xfId="17558" xr:uid="{EE6819FB-B107-47F1-AC2C-C88D9E93B4A2}"/>
    <cellStyle name="Data Input 4" xfId="7308" xr:uid="{B18327F3-5D06-4D50-94DD-6D2AAEC1FA98}"/>
    <cellStyle name="Data Input 5" xfId="9529" xr:uid="{A7914320-FA3F-4A93-B87E-BEBCDDDDF234}"/>
    <cellStyle name="Data Input 6" xfId="10219" xr:uid="{A50C4D90-7192-4898-9625-BE46AAF8FB2B}"/>
    <cellStyle name="Data Input 7" xfId="12708" xr:uid="{3F3691F5-1033-4B99-BF3F-E4B234A27C7A}"/>
    <cellStyle name="Data Input 8" xfId="13887" xr:uid="{11513059-1A6D-40C3-B72A-576792E73FFA}"/>
    <cellStyle name="Data Input 9" xfId="18948" xr:uid="{E67ACABB-7E04-4EE9-9E50-0AE3E647619D}"/>
    <cellStyle name="Date" xfId="1728" xr:uid="{82A9AAEA-3801-4DE5-AD5A-8E1EC7C1DCC7}"/>
    <cellStyle name="Date 2" xfId="2514" xr:uid="{C0F68F3B-019F-4477-8399-6AC0E5421C68}"/>
    <cellStyle name="Date 2 2" xfId="2515" xr:uid="{1BD34788-A48E-4F57-9728-2E18814AFEAE}"/>
    <cellStyle name="Date 3" xfId="2516" xr:uid="{DEA09D24-A0A0-42BE-9FDB-C1967B2A74E4}"/>
    <cellStyle name="Date U" xfId="2517" xr:uid="{1AD17863-13D3-4619-8971-C14C21D98329}"/>
    <cellStyle name="Date_EY Board Report Nov 10 Template" xfId="2518" xr:uid="{19E2586D-E65A-4588-8DA8-3A63195A06A3}"/>
    <cellStyle name="Decimal [0]" xfId="2519" xr:uid="{59E35533-F15E-4AA1-86B6-731D325FC1A3}"/>
    <cellStyle name="Decimal [2]" xfId="2520" xr:uid="{7D7FDF1D-99AA-4360-8DBE-BA293868B499}"/>
    <cellStyle name="Decimal [2] U" xfId="2521" xr:uid="{E002554A-A0EC-418D-A40C-BB3DB930FBAF}"/>
    <cellStyle name="Decimal [4]" xfId="2522" xr:uid="{B3D90496-50E2-4032-8EC5-C531ABF0D5B0}"/>
    <cellStyle name="Decimal [4] U" xfId="2523" xr:uid="{B6D4A677-646E-4419-B2DE-4F28F8046422}"/>
    <cellStyle name="Dezimal [0]_Tfz-Anzahl" xfId="1729" xr:uid="{3ECA1CD0-1E21-4570-B393-41ACFF1A4779}"/>
    <cellStyle name="Dezimal_Tfz-Anzahl" xfId="1730" xr:uid="{B17D7E9C-9AD9-431D-9B49-258000C896AA}"/>
    <cellStyle name="DocBox_EmptyRow" xfId="187" xr:uid="{73A5B6B9-6D22-4F2A-A30B-ADC22E15E72F}"/>
    <cellStyle name="Eingabe" xfId="175" xr:uid="{9744C299-0E8A-4581-A932-9178EFB3646A}"/>
    <cellStyle name="Eingabe 2" xfId="547" xr:uid="{A7B0FFC0-752D-4F6A-A73F-009FE1BDF147}"/>
    <cellStyle name="Eingabe 3" xfId="593" xr:uid="{D362D309-2C03-4F04-AF35-E85E7D34AA9E}"/>
    <cellStyle name="Eingabe 3 10" xfId="10572" xr:uid="{FBA11F23-6243-4E32-8E12-2088DF06DD74}"/>
    <cellStyle name="Eingabe 3 11" xfId="12290" xr:uid="{B0015920-8186-4E50-9025-2C4A57F2EEF6}"/>
    <cellStyle name="Eingabe 3 12" xfId="13759" xr:uid="{8C6E6784-9EA5-4589-B608-513E9E6086AE}"/>
    <cellStyle name="Eingabe 3 13" xfId="17935" xr:uid="{0F3B66EC-8420-4038-84BB-2485A5B82300}"/>
    <cellStyle name="Eingabe 3 2" xfId="829" xr:uid="{B61B5BE0-D7FB-4A82-827E-4C2802FF5257}"/>
    <cellStyle name="Eingabe 3 2 10" xfId="18083" xr:uid="{8AA48957-4A89-4A21-AACD-D488697FC06F}"/>
    <cellStyle name="Eingabe 3 2 2" xfId="1044" xr:uid="{85073167-983F-4301-919C-2BC3182423AE}"/>
    <cellStyle name="Eingabe 3 2 2 2" xfId="1546" xr:uid="{3CF8A03D-B040-4FE4-BD44-A4AEEA61F61F}"/>
    <cellStyle name="Eingabe 3 2 2 2 2" xfId="5296" xr:uid="{C505D76E-1431-4069-9C5F-3AFA6B41C734}"/>
    <cellStyle name="Eingabe 3 2 2 2 2 2" xfId="16728" xr:uid="{8E429ECE-2439-416F-879A-11E67E7D0577}"/>
    <cellStyle name="Eingabe 3 2 2 2 3" xfId="4278" xr:uid="{7DCA98EE-A950-4D21-A915-BB50F44574E0}"/>
    <cellStyle name="Eingabe 3 2 2 2 3 2" xfId="15710" xr:uid="{EAC4F17F-18AB-441F-A86C-C7CB5399620E}"/>
    <cellStyle name="Eingabe 3 2 2 2 4" xfId="9128" xr:uid="{F123CE08-8936-4355-9D02-C86B82E1F3BE}"/>
    <cellStyle name="Eingabe 3 2 2 2 5" xfId="8196" xr:uid="{AD9F917C-FB08-4B9C-B96F-379F22721BE4}"/>
    <cellStyle name="Eingabe 3 2 2 2 6" xfId="10808" xr:uid="{EB5FA9EC-0D18-4428-BC68-B96CC1A8F43B}"/>
    <cellStyle name="Eingabe 3 2 2 2 7" xfId="12041" xr:uid="{CAD2174E-CC31-47B8-9A09-6395F7BBE429}"/>
    <cellStyle name="Eingabe 3 2 2 2 8" xfId="14306" xr:uid="{31388728-8658-4F98-BAB0-91D6540B8FB2}"/>
    <cellStyle name="Eingabe 3 2 2 2 9" xfId="18798" xr:uid="{BEEEBD7F-BF8F-458A-B1E8-489F8F04BC53}"/>
    <cellStyle name="Eingabe 3 2 2 3" xfId="5632" xr:uid="{6DB7C531-7E4B-48DD-9D7E-156D0E42130D}"/>
    <cellStyle name="Eingabe 3 2 2 3 2" xfId="17064" xr:uid="{630E1449-64D2-4DCA-9DE2-D9D2A2638D78}"/>
    <cellStyle name="Eingabe 3 2 2 4" xfId="5022" xr:uid="{44345B1B-696D-47B7-863D-CF4EF6608D73}"/>
    <cellStyle name="Eingabe 3 2 2 4 2" xfId="16454" xr:uid="{84B71E36-5EF3-48B7-86E9-D65D5D7EC450}"/>
    <cellStyle name="Eingabe 3 2 2 5" xfId="9854" xr:uid="{A54CC93C-ED1D-4E2C-9F63-F85C6FC7ED86}"/>
    <cellStyle name="Eingabe 3 2 2 6" xfId="10638" xr:uid="{AD611F6D-0B1C-455E-A609-FA667E7940DF}"/>
    <cellStyle name="Eingabe 3 2 2 7" xfId="11482" xr:uid="{2021DEC3-CF2A-4736-A223-EA6046298303}"/>
    <cellStyle name="Eingabe 3 2 2 8" xfId="14623" xr:uid="{DFDC2EBF-4A60-4480-82EC-A3FBC46DC461}"/>
    <cellStyle name="Eingabe 3 2 2 9" xfId="18297" xr:uid="{A02F07EA-4069-40E5-AEBE-DA97D0465F64}"/>
    <cellStyle name="Eingabe 3 2 3" xfId="1484" xr:uid="{D8E0CAEC-8F3E-4951-AA48-92C834B282ED}"/>
    <cellStyle name="Eingabe 3 2 3 2" xfId="5343" xr:uid="{77C62564-59B2-4779-BD9D-4CAF1D43C26E}"/>
    <cellStyle name="Eingabe 3 2 3 2 2" xfId="16775" xr:uid="{8EEA23F4-BE29-4861-9CD5-395F7E5C34FD}"/>
    <cellStyle name="Eingabe 3 2 3 3" xfId="4441" xr:uid="{686BB3D9-86B3-413A-B620-1A1E7B2F04AD}"/>
    <cellStyle name="Eingabe 3 2 3 3 2" xfId="15873" xr:uid="{FE2DC2EA-4722-496C-BC68-24750413CEBD}"/>
    <cellStyle name="Eingabe 3 2 3 4" xfId="9066" xr:uid="{75348FA2-713E-40D8-8973-8B687E9EDC6C}"/>
    <cellStyle name="Eingabe 3 2 3 5" xfId="9573" xr:uid="{28FB5CC2-21DD-4769-B0FE-22AC1927CC16}"/>
    <cellStyle name="Eingabe 3 2 3 6" xfId="10777" xr:uid="{8F40F464-1ED5-4A2C-85A9-127A7A96A5B0}"/>
    <cellStyle name="Eingabe 3 2 3 7" xfId="12747" xr:uid="{A278E452-4E32-4CB9-B9C0-D3B51640E9B6}"/>
    <cellStyle name="Eingabe 3 2 3 8" xfId="14328" xr:uid="{868051F7-4C79-4F68-84C2-7316463B67D3}"/>
    <cellStyle name="Eingabe 3 2 3 9" xfId="18736" xr:uid="{ECB08D1D-BF04-4EF1-AF7C-67D28F6C35C7}"/>
    <cellStyle name="Eingabe 3 2 4" xfId="4253" xr:uid="{33EF875D-17ED-4C74-BE08-1251A8560B3C}"/>
    <cellStyle name="Eingabe 3 2 4 2" xfId="15685" xr:uid="{041BB67F-BCA1-451D-A088-E7D47948E88B}"/>
    <cellStyle name="Eingabe 3 2 5" xfId="5710" xr:uid="{8A160386-FC1C-4D9D-BA43-27663102B4E3}"/>
    <cellStyle name="Eingabe 3 2 5 2" xfId="17142" xr:uid="{FC69652D-D582-4CF5-A861-D8B671AF6A36}"/>
    <cellStyle name="Eingabe 3 2 6" xfId="9972" xr:uid="{5235F8C3-6306-4B28-A526-BD999D4485BC}"/>
    <cellStyle name="Eingabe 3 2 7" xfId="10598" xr:uid="{0D224EEB-9B7A-4AFB-BBC1-2CE25DA62EA5}"/>
    <cellStyle name="Eingabe 3 2 8" xfId="11762" xr:uid="{30AF24DD-1DA0-414D-9F97-344B4571A6F4}"/>
    <cellStyle name="Eingabe 3 2 9" xfId="13650" xr:uid="{8B9BE345-055E-456A-B7F5-1381FE8F2938}"/>
    <cellStyle name="Eingabe 3 3" xfId="818" xr:uid="{D16FABFB-ECF6-4102-861B-297A48D15930}"/>
    <cellStyle name="Eingabe 3 3 10" xfId="18072" xr:uid="{CFBAB8D6-0BC0-4973-8A6D-2717AC52E6D8}"/>
    <cellStyle name="Eingabe 3 3 2" xfId="1033" xr:uid="{023F8DA5-2DA2-4016-86AD-7998604EBC58}"/>
    <cellStyle name="Eingabe 3 3 2 2" xfId="1225" xr:uid="{8EDFBEB0-017C-4F40-93D0-0BB6F93C5C72}"/>
    <cellStyle name="Eingabe 3 3 2 2 2" xfId="5538" xr:uid="{1E60927E-6048-48D0-A881-AB9B90B914D3}"/>
    <cellStyle name="Eingabe 3 3 2 2 2 2" xfId="16970" xr:uid="{B77555AD-DA61-4AEE-8361-0BDD9DD8557E}"/>
    <cellStyle name="Eingabe 3 3 2 2 3" xfId="4707" xr:uid="{4A116E0D-C0CF-4872-BB83-C30D1E5AE272}"/>
    <cellStyle name="Eingabe 3 3 2 2 3 2" xfId="16139" xr:uid="{30680941-5420-43A7-B4DA-29EC3639EE93}"/>
    <cellStyle name="Eingabe 3 3 2 2 4" xfId="8807" xr:uid="{0F84428C-9712-4BE7-9127-6A1FE0EF1BD6}"/>
    <cellStyle name="Eingabe 3 3 2 2 5" xfId="9717" xr:uid="{3A2B3975-4E7D-45DB-B1B2-2353BCBEECC2}"/>
    <cellStyle name="Eingabe 3 3 2 2 6" xfId="10701" xr:uid="{195D8C67-5181-4260-A3ED-843474935FA5}"/>
    <cellStyle name="Eingabe 3 3 2 2 7" xfId="12473" xr:uid="{7F9DB014-FE1D-4D08-A764-C620CC0573D1}"/>
    <cellStyle name="Eingabe 3 3 2 2 8" xfId="14507" xr:uid="{61719E72-E717-431C-A127-5D66FD91E14D}"/>
    <cellStyle name="Eingabe 3 3 2 2 9" xfId="18477" xr:uid="{008122DD-1893-46F9-83B0-034023BFDE52}"/>
    <cellStyle name="Eingabe 3 3 2 3" xfId="4841" xr:uid="{D7427B2C-0526-49A5-AB08-E21E9C91843B}"/>
    <cellStyle name="Eingabe 3 3 2 3 2" xfId="16273" xr:uid="{A63C733D-8FA0-4E83-9C79-F220D48BE88A}"/>
    <cellStyle name="Eingabe 3 3 2 4" xfId="4623" xr:uid="{984BA10C-245B-4FC4-9A79-04FBDD0E3392}"/>
    <cellStyle name="Eingabe 3 3 2 4 2" xfId="16055" xr:uid="{7116C7A5-7DAF-40B9-902F-67B01BA1D49B}"/>
    <cellStyle name="Eingabe 3 3 2 5" xfId="9862" xr:uid="{CCB25C33-B98D-45C3-8988-ECDCCD24C737}"/>
    <cellStyle name="Eingabe 3 3 2 6" xfId="10636" xr:uid="{286BEC3D-DB05-4C86-AE0F-EAFF7BC431A3}"/>
    <cellStyle name="Eingabe 3 3 2 7" xfId="11434" xr:uid="{570E2BD8-66E0-4000-8997-0B7AF6AE6769}"/>
    <cellStyle name="Eingabe 3 3 2 8" xfId="14632" xr:uid="{227518C6-1396-4C59-A454-7BF4886BF86D}"/>
    <cellStyle name="Eingabe 3 3 2 9" xfId="18286" xr:uid="{04667B6C-03A6-4749-BCD5-FFF0A89BD209}"/>
    <cellStyle name="Eingabe 3 3 3" xfId="1304" xr:uid="{1117A9C9-1841-4C0D-9DCE-6298C37520DD}"/>
    <cellStyle name="Eingabe 3 3 3 2" xfId="4779" xr:uid="{38388393-3D6F-4D65-B031-54F42009DA3E}"/>
    <cellStyle name="Eingabe 3 3 3 2 2" xfId="16211" xr:uid="{ACD186E0-5189-4E73-B6DF-5260C8517836}"/>
    <cellStyle name="Eingabe 3 3 3 3" xfId="5109" xr:uid="{5671270A-3020-4883-92A8-25AC46F5DD48}"/>
    <cellStyle name="Eingabe 3 3 3 3 2" xfId="16541" xr:uid="{B86D755A-FA20-47D1-AE5D-762E77CB5EAA}"/>
    <cellStyle name="Eingabe 3 3 3 4" xfId="8886" xr:uid="{8C1A9E8E-0455-48DE-8413-825D97FFD88D}"/>
    <cellStyle name="Eingabe 3 3 3 5" xfId="9663" xr:uid="{1FDA7123-A497-41B3-A5FA-14F98D398DE5}"/>
    <cellStyle name="Eingabe 3 3 3 6" xfId="10719" xr:uid="{5D3B2158-E2E4-4188-95AC-50DFBE249439}"/>
    <cellStyle name="Eingabe 3 3 3 7" xfId="12907" xr:uid="{258E550C-CD94-41C4-A7CC-2218EB068D1E}"/>
    <cellStyle name="Eingabe 3 3 3 8" xfId="14449" xr:uid="{5B614586-3C53-410F-8573-28BFBF960452}"/>
    <cellStyle name="Eingabe 3 3 3 9" xfId="18556" xr:uid="{E0FC7CC9-1486-4CEC-AB0C-03703837CCA3}"/>
    <cellStyle name="Eingabe 3 3 4" xfId="4228" xr:uid="{6E0371A9-D5E2-432A-84E7-672591488C95}"/>
    <cellStyle name="Eingabe 3 3 4 2" xfId="15660" xr:uid="{5B926882-CF28-4121-8499-BE3153E6295C}"/>
    <cellStyle name="Eingabe 3 3 5" xfId="5751" xr:uid="{D3708917-D19F-4E0D-B1EF-D11658292A47}"/>
    <cellStyle name="Eingabe 3 3 5 2" xfId="17183" xr:uid="{CA6D295C-C18B-4DAC-82E5-6AF8667FACBD}"/>
    <cellStyle name="Eingabe 3 3 6" xfId="9352" xr:uid="{6EE01602-BD91-4143-AFED-F12FAF3A3F2D}"/>
    <cellStyle name="Eingabe 3 3 7" xfId="10596" xr:uid="{8A15A253-0243-4D76-96F5-EA1468BB9859}"/>
    <cellStyle name="Eingabe 3 3 8" xfId="12750" xr:uid="{563C71A0-15D2-45A6-9C7C-E6C4B836A397}"/>
    <cellStyle name="Eingabe 3 3 9" xfId="13737" xr:uid="{8C691410-8F3A-416F-AD82-D38354C51A01}"/>
    <cellStyle name="Eingabe 3 4" xfId="709" xr:uid="{21D9A55E-A7E6-4740-A761-D34A38D61E90}"/>
    <cellStyle name="Eingabe 3 4 10" xfId="17963" xr:uid="{1751D14B-96F5-4804-B859-B5381E0C6DFE}"/>
    <cellStyle name="Eingabe 3 4 2" xfId="924" xr:uid="{E9D52796-A2C8-4DE2-A2EF-5D63FA8BE023}"/>
    <cellStyle name="Eingabe 3 4 2 2" xfId="1266" xr:uid="{DFCF08B2-F08D-4035-B552-9BB8194EECAF}"/>
    <cellStyle name="Eingabe 3 4 2 2 2" xfId="5506" xr:uid="{263725DF-5700-42E2-BCF7-46E39B5B1E3A}"/>
    <cellStyle name="Eingabe 3 4 2 2 2 2" xfId="16938" xr:uid="{68A356AE-6230-466B-A3CD-07DDCEDA881F}"/>
    <cellStyle name="Eingabe 3 4 2 2 3" xfId="3994" xr:uid="{EAAA300F-FF39-4783-8A03-577923FC845E}"/>
    <cellStyle name="Eingabe 3 4 2 2 3 2" xfId="15426" xr:uid="{460AB1CE-77CC-4693-8BD0-11C3AC34CEF2}"/>
    <cellStyle name="Eingabe 3 4 2 2 4" xfId="8848" xr:uid="{3B0E2943-A09C-4EB6-89C7-4CCF0F1A0EF8}"/>
    <cellStyle name="Eingabe 3 4 2 2 5" xfId="9688" xr:uid="{627C5A5F-BA4A-4D20-A9E5-2BBD14892399}"/>
    <cellStyle name="Eingabe 3 4 2 2 6" xfId="10709" xr:uid="{28F8550B-46CE-487B-9FDF-E016807C0CF2}"/>
    <cellStyle name="Eingabe 3 4 2 2 7" xfId="12242" xr:uid="{DF126FD6-16ED-47E9-8ACF-420543947170}"/>
    <cellStyle name="Eingabe 3 4 2 2 8" xfId="14474" xr:uid="{1E494A14-BFD7-41F7-A660-691E944EFA41}"/>
    <cellStyle name="Eingabe 3 4 2 2 9" xfId="18518" xr:uid="{141E40AF-B9CD-4198-8960-8DE5C3510E0E}"/>
    <cellStyle name="Eingabe 3 4 2 3" xfId="3970" xr:uid="{2A0F4342-E54B-4C85-AE2E-DE06C2169D6B}"/>
    <cellStyle name="Eingabe 3 4 2 3 2" xfId="15402" xr:uid="{84B8079A-C4AC-40A5-926C-A5901759FC9F}"/>
    <cellStyle name="Eingabe 3 4 2 4" xfId="4537" xr:uid="{E7827774-19D5-4D65-94F5-78BE4CD2AE02}"/>
    <cellStyle name="Eingabe 3 4 2 4 2" xfId="15969" xr:uid="{1B55C7F6-C1A5-4E51-B513-189D007FB497}"/>
    <cellStyle name="Eingabe 3 4 2 5" xfId="9339" xr:uid="{9C40A97B-51C5-4E87-9A22-F990DB246710}"/>
    <cellStyle name="Eingabe 3 4 2 6" xfId="10618" xr:uid="{B2907E49-035B-4BBC-9ECA-E00AC70984D9}"/>
    <cellStyle name="Eingabe 3 4 2 7" xfId="11214" xr:uid="{B899EA1F-EF06-45F9-93E7-A42F97701441}"/>
    <cellStyle name="Eingabe 3 4 2 8" xfId="14086" xr:uid="{87C2CFE6-CE00-4A71-B4DB-C067BEB2AA00}"/>
    <cellStyle name="Eingabe 3 4 2 9" xfId="18177" xr:uid="{8C629E81-2360-42F4-B8D9-D1757D579D35}"/>
    <cellStyle name="Eingabe 3 4 3" xfId="1511" xr:uid="{7599F1F2-34D6-46CF-AF4F-F279CB31667C}"/>
    <cellStyle name="Eingabe 3 4 3 2" xfId="5328" xr:uid="{F19A39E7-3CFC-4407-859E-4A6BEA7D4242}"/>
    <cellStyle name="Eingabe 3 4 3 2 2" xfId="16760" xr:uid="{12B2496B-8439-4C0B-A14A-D418884239ED}"/>
    <cellStyle name="Eingabe 3 4 3 3" xfId="5733" xr:uid="{88A675A7-6B18-463B-A6DF-06440C5041E1}"/>
    <cellStyle name="Eingabe 3 4 3 3 2" xfId="17165" xr:uid="{F66DBD29-737D-46BF-8479-6DDE64431EC3}"/>
    <cellStyle name="Eingabe 3 4 3 4" xfId="9093" xr:uid="{69FC3603-A4CB-476F-99DF-D95D0734250C}"/>
    <cellStyle name="Eingabe 3 4 3 5" xfId="9183" xr:uid="{CD243C07-DA80-4E64-A722-D3CAD9AEDBBF}"/>
    <cellStyle name="Eingabe 3 4 3 6" xfId="10792" xr:uid="{EDAA7039-970A-4078-969E-1778AD25D981}"/>
    <cellStyle name="Eingabe 3 4 3 7" xfId="11143" xr:uid="{A25416B4-F4FA-4E45-8191-9A1C9E1BF755}"/>
    <cellStyle name="Eingabe 3 4 3 8" xfId="14320" xr:uid="{ED30A3EF-B39B-4ADB-94FC-03C158C2F250}"/>
    <cellStyle name="Eingabe 3 4 3 9" xfId="18763" xr:uid="{9D659F86-EAA0-4F26-BB32-C9A412E105D9}"/>
    <cellStyle name="Eingabe 3 4 4" xfId="4578" xr:uid="{4F5614EE-AF7D-455C-91B9-A5393E16F00D}"/>
    <cellStyle name="Eingabe 3 4 4 2" xfId="16010" xr:uid="{962A1F27-3A25-4447-8956-30299F3EB151}"/>
    <cellStyle name="Eingabe 3 4 5" xfId="4439" xr:uid="{12B003AD-8D52-48B6-898E-A23BCD952629}"/>
    <cellStyle name="Eingabe 3 4 5 2" xfId="15871" xr:uid="{D7E11691-0AFB-4EE9-A531-0E6952ABA5EE}"/>
    <cellStyle name="Eingabe 3 4 6" xfId="8252" xr:uid="{972E93E7-E69F-43A6-B6B2-968D758F0267}"/>
    <cellStyle name="Eingabe 3 4 7" xfId="10576" xr:uid="{1AD0550B-97F2-47D7-A98F-D6B409419397}"/>
    <cellStyle name="Eingabe 3 4 8" xfId="11844" xr:uid="{306CB588-DF07-44E7-81D6-88A5034D3030}"/>
    <cellStyle name="Eingabe 3 4 9" xfId="13750" xr:uid="{A83BCA56-BF67-4254-B9B6-94A369CA56C5}"/>
    <cellStyle name="Eingabe 3 5" xfId="892" xr:uid="{CD034BA6-50AB-4F9E-B240-A9ACBBC6502E}"/>
    <cellStyle name="Eingabe 3 5 2" xfId="1442" xr:uid="{04505B75-A345-4E87-B877-B39D6D3EF083}"/>
    <cellStyle name="Eingabe 3 5 2 2" xfId="5373" xr:uid="{327CF6AE-D5F6-46BE-992F-42F9065FDF98}"/>
    <cellStyle name="Eingabe 3 5 2 2 2" xfId="16805" xr:uid="{69CB0BC0-B838-4A02-A83B-456A12927905}"/>
    <cellStyle name="Eingabe 3 5 2 3" xfId="4491" xr:uid="{4FB115F4-AC6A-45DD-A75F-1A3874014A08}"/>
    <cellStyle name="Eingabe 3 5 2 3 2" xfId="15923" xr:uid="{90E2035A-64C1-4347-B553-9F2B8AA138E7}"/>
    <cellStyle name="Eingabe 3 5 2 4" xfId="9024" xr:uid="{C9ECAF64-BA73-4835-99F9-C2A84EB19B6A}"/>
    <cellStyle name="Eingabe 3 5 2 5" xfId="9586" xr:uid="{951DDDAC-D36B-403E-8CE2-07D2825BBF63}"/>
    <cellStyle name="Eingabe 3 5 2 6" xfId="10762" xr:uid="{B065F803-3EAD-4073-8AAF-E087D2F88466}"/>
    <cellStyle name="Eingabe 3 5 2 7" xfId="12918" xr:uid="{D41EF462-F842-4A3F-A8D1-64FEC616BDF8}"/>
    <cellStyle name="Eingabe 3 5 2 8" xfId="14351" xr:uid="{A7E44262-9455-4F89-97A0-BF5CCFBF817B}"/>
    <cellStyle name="Eingabe 3 5 2 9" xfId="18694" xr:uid="{D1AA910F-5470-4F16-8F50-99C9B0A3C375}"/>
    <cellStyle name="Eingabe 3 5 3" xfId="5661" xr:uid="{7930408A-2858-4294-BB09-7CB874AC8D1D}"/>
    <cellStyle name="Eingabe 3 5 3 2" xfId="17093" xr:uid="{BB1FBF8C-2B38-4297-B265-E59CF3DB9441}"/>
    <cellStyle name="Eingabe 3 5 4" xfId="4980" xr:uid="{49189776-E191-44A0-A5C6-6948E85FE7A0}"/>
    <cellStyle name="Eingabe 3 5 4 2" xfId="16412" xr:uid="{6FF84074-3820-46CA-9BFB-E0D5B334751A}"/>
    <cellStyle name="Eingabe 3 5 5" xfId="9951" xr:uid="{D8CBEE66-B293-44C8-A5ED-B4AC7270D794}"/>
    <cellStyle name="Eingabe 3 5 6" xfId="10614" xr:uid="{1D29749B-AB1D-44E9-82EE-3087F9935E9B}"/>
    <cellStyle name="Eingabe 3 5 7" xfId="12045" xr:uid="{EBF85224-F993-4EC3-8595-8CCD78BC2A1C}"/>
    <cellStyle name="Eingabe 3 5 8" xfId="13644" xr:uid="{19A4DB66-7B92-481E-BB07-5A9FBE54B1DB}"/>
    <cellStyle name="Eingabe 3 5 9" xfId="18145" xr:uid="{EFF7C372-0591-4F46-A7D6-63E4C806BB80}"/>
    <cellStyle name="Eingabe 3 6" xfId="1171" xr:uid="{6E1DD851-13DD-4E17-8457-802A83542010}"/>
    <cellStyle name="Eingabe 3 6 2" xfId="4811" xr:uid="{D7BB83BA-6257-4911-AB9B-4865C75D3BC0}"/>
    <cellStyle name="Eingabe 3 6 2 2" xfId="16243" xr:uid="{BEEDBC32-C6A3-4D00-8FEC-A0E15C82A51B}"/>
    <cellStyle name="Eingabe 3 6 3" xfId="5092" xr:uid="{8085A853-F951-4810-9084-14BA86E61F27}"/>
    <cellStyle name="Eingabe 3 6 3 2" xfId="16524" xr:uid="{9E51329B-10F9-4591-A489-5C597A34ACBC}"/>
    <cellStyle name="Eingabe 3 6 4" xfId="8753" xr:uid="{1EF60204-35C3-4992-B6CB-AA45CB6D440B}"/>
    <cellStyle name="Eingabe 3 6 5" xfId="9276" xr:uid="{A81E9B62-DA40-4206-A0EC-30D94BD206CF}"/>
    <cellStyle name="Eingabe 3 6 6" xfId="10686" xr:uid="{B328B672-2FFC-4394-A5CF-00091C19A673}"/>
    <cellStyle name="Eingabe 3 6 7" xfId="11900" xr:uid="{1E403FBB-8178-468E-BE54-7BB1CD6EBD39}"/>
    <cellStyle name="Eingabe 3 6 8" xfId="14549" xr:uid="{8BCB5C8C-8DDB-4EA7-8497-F5F1EEB97863}"/>
    <cellStyle name="Eingabe 3 6 9" xfId="18423" xr:uid="{44993F00-42CE-4BBC-BCCA-F2BD359B92D9}"/>
    <cellStyle name="Eingabe 3 7" xfId="5715" xr:uid="{759770D5-7E97-486B-91A2-9F86682D8D3F}"/>
    <cellStyle name="Eingabe 3 7 2" xfId="17147" xr:uid="{379F990F-0505-4C39-A3D7-989024DE0D24}"/>
    <cellStyle name="Eingabe 3 8" xfId="5229" xr:uid="{AE742C19-5513-431B-B714-1A456D5DC0B2}"/>
    <cellStyle name="Eingabe 3 8 2" xfId="16661" xr:uid="{AB4BBE82-B302-4FA6-9883-B315F3412C0E}"/>
    <cellStyle name="Eingabe 3 9" xfId="10000" xr:uid="{12D9B77E-AE5F-4C0B-8507-B647D6A02422}"/>
    <cellStyle name="Eingabe 4" xfId="452" xr:uid="{3E39EBD2-38C7-440B-A863-52C0DEF5B4A6}"/>
    <cellStyle name="Eingabe 4 10" xfId="10570" xr:uid="{CF5045B3-2954-4070-A7C9-F2DEA65CC651}"/>
    <cellStyle name="Eingabe 4 11" xfId="12424" xr:uid="{0B429DC4-2256-4A15-A9EF-04CCD1A34E7F}"/>
    <cellStyle name="Eingabe 4 12" xfId="14134" xr:uid="{D5FD2C7A-7E2E-42AD-A0D8-A7A407C1803C}"/>
    <cellStyle name="Eingabe 4 13" xfId="17911" xr:uid="{85CD7D22-D71A-4C9E-82CE-47C1427A8ECD}"/>
    <cellStyle name="Eingabe 4 2" xfId="790" xr:uid="{3471F313-A417-4D2A-82F3-BDB777A077AA}"/>
    <cellStyle name="Eingabe 4 2 10" xfId="18044" xr:uid="{54D00310-0836-4008-A3C7-E005FC5BD365}"/>
    <cellStyle name="Eingabe 4 2 2" xfId="1005" xr:uid="{0D0168E9-B733-482C-9026-BAB9A2162DB7}"/>
    <cellStyle name="Eingabe 4 2 2 2" xfId="1144" xr:uid="{0018E9A6-29E4-4D69-BA9F-5A63DAE783B4}"/>
    <cellStyle name="Eingabe 4 2 2 2 2" xfId="5578" xr:uid="{6A4EF452-4CDC-4E64-B1EC-AC7BB6F8E78E}"/>
    <cellStyle name="Eingabe 4 2 2 2 2 2" xfId="17010" xr:uid="{1E97DB71-8A38-4AE3-8699-81B8B5BE1DD2}"/>
    <cellStyle name="Eingabe 4 2 2 2 3" xfId="4639" xr:uid="{CB7F32AE-8297-4689-927D-E1385E196EA9}"/>
    <cellStyle name="Eingabe 4 2 2 2 3 2" xfId="16071" xr:uid="{D2C532F4-B49B-472C-A6E2-916531A04997}"/>
    <cellStyle name="Eingabe 4 2 2 2 4" xfId="8726" xr:uid="{895DFCF6-A492-45E3-BB0C-1104DC5E161A}"/>
    <cellStyle name="Eingabe 4 2 2 2 5" xfId="9777" xr:uid="{41C6669C-35D5-4E39-9565-4585C7CF9B09}"/>
    <cellStyle name="Eingabe 4 2 2 2 6" xfId="10680" xr:uid="{152A5AED-B561-4722-8EE3-A31E6B61EE6B}"/>
    <cellStyle name="Eingabe 4 2 2 2 7" xfId="11854" xr:uid="{FBA8B585-0298-4D74-9A69-A8916AAE349A}"/>
    <cellStyle name="Eingabe 4 2 2 2 8" xfId="14030" xr:uid="{E5C31878-1837-4DE5-A342-D13EB3628921}"/>
    <cellStyle name="Eingabe 4 2 2 2 9" xfId="18396" xr:uid="{2585F040-5038-4B28-8755-8CA991A3F183}"/>
    <cellStyle name="Eingabe 4 2 2 3" xfId="4070" xr:uid="{0AB07D1C-21CA-491C-BD03-CCAB0473AA18}"/>
    <cellStyle name="Eingabe 4 2 2 3 2" xfId="15502" xr:uid="{6D4FDB69-95C4-4E97-8C3D-A5150F151ECF}"/>
    <cellStyle name="Eingabe 4 2 2 4" xfId="4619" xr:uid="{28DA5FED-21BB-42AB-BF31-234871D86415}"/>
    <cellStyle name="Eingabe 4 2 2 4 2" xfId="16051" xr:uid="{C7E2151A-7F8D-455B-A9F1-BBAC15C15F60}"/>
    <cellStyle name="Eingabe 4 2 2 5" xfId="9885" xr:uid="{7A7F9617-95FD-412F-A1D7-1B8F79D24478}"/>
    <cellStyle name="Eingabe 4 2 2 6" xfId="10633" xr:uid="{32E0CAE4-F7C6-49D6-A006-A3502723335D}"/>
    <cellStyle name="Eingabe 4 2 2 7" xfId="12716" xr:uid="{11C2141A-4845-4BD8-96F8-F4B3E61084BB}"/>
    <cellStyle name="Eingabe 4 2 2 8" xfId="14655" xr:uid="{1B99C730-A634-4606-A7DE-FE7D022D86D6}"/>
    <cellStyle name="Eingabe 4 2 2 9" xfId="18258" xr:uid="{EEA3364E-BA3D-422A-AB05-E13BE2D4E6B0}"/>
    <cellStyle name="Eingabe 4 2 3" xfId="1295" xr:uid="{594A4FEB-D670-4B27-BBB9-6FA889B0B89A}"/>
    <cellStyle name="Eingabe 4 2 3 2" xfId="3826" xr:uid="{AFD49FC3-E29E-4DEB-B260-B94EBCF572F2}"/>
    <cellStyle name="Eingabe 4 2 3 2 2" xfId="15258" xr:uid="{F635987D-8924-41B4-BF78-264D077622F0}"/>
    <cellStyle name="Eingabe 4 2 3 3" xfId="5107" xr:uid="{BFF56CBA-6477-4FBB-AD42-11545E4B2245}"/>
    <cellStyle name="Eingabe 4 2 3 3 2" xfId="16539" xr:uid="{92EF16AA-0A94-4B51-9EF3-D52397CE985D}"/>
    <cellStyle name="Eingabe 4 2 3 4" xfId="8877" xr:uid="{D490FEC2-0833-4D11-8414-9B2B4C187D5B}"/>
    <cellStyle name="Eingabe 4 2 3 5" xfId="9671" xr:uid="{B280594D-102B-4D35-BE7D-9BD365459305}"/>
    <cellStyle name="Eingabe 4 2 3 6" xfId="10718" xr:uid="{509E9035-FF7F-4A7B-8C38-80BF9D93E674}"/>
    <cellStyle name="Eingabe 4 2 3 7" xfId="12338" xr:uid="{2BFC0834-49E1-4A55-A18C-5F0F572E29CC}"/>
    <cellStyle name="Eingabe 4 2 3 8" xfId="14455" xr:uid="{E353259D-11C6-4B6B-A949-2639ADC50575}"/>
    <cellStyle name="Eingabe 4 2 3 9" xfId="18547" xr:uid="{57B16F2C-4F6A-4E1C-89BC-D44BCA96DCEA}"/>
    <cellStyle name="Eingabe 4 2 4" xfId="4411" xr:uid="{3AB2987F-BAF4-4F6E-AF19-CDEB74970C99}"/>
    <cellStyle name="Eingabe 4 2 4 2" xfId="15843" xr:uid="{F36B7E7D-F255-42F2-A808-F2C7693BD58F}"/>
    <cellStyle name="Eingabe 4 2 5" xfId="4126" xr:uid="{D7579A03-A1A7-446B-9E68-FD54481EE894}"/>
    <cellStyle name="Eingabe 4 2 5 2" xfId="15558" xr:uid="{D8395FAB-A988-4279-9E23-2904937DBC7E}"/>
    <cellStyle name="Eingabe 4 2 6" xfId="8344" xr:uid="{7866071E-A615-4970-BFE3-491FF9906BBC}"/>
    <cellStyle name="Eingabe 4 2 7" xfId="10592" xr:uid="{91D5E0C0-749E-4EEE-A758-3A9F7936368C}"/>
    <cellStyle name="Eingabe 4 2 8" xfId="11394" xr:uid="{C8F37EB2-7A38-49A9-9E76-FEA7CFFC5639}"/>
    <cellStyle name="Eingabe 4 2 9" xfId="14105" xr:uid="{BCC22095-4C32-4D77-A295-35F44322CEBC}"/>
    <cellStyle name="Eingabe 4 3" xfId="717" xr:uid="{388D5EFC-5523-4565-971A-9B17262657FF}"/>
    <cellStyle name="Eingabe 4 3 10" xfId="17971" xr:uid="{DB157F31-C151-4636-B0CE-869C37375A38}"/>
    <cellStyle name="Eingabe 4 3 2" xfId="932" xr:uid="{CAC0DA93-3106-41DE-9FC9-ECF7CA22DFE4}"/>
    <cellStyle name="Eingabe 4 3 2 2" xfId="1180" xr:uid="{4396D294-F0DF-4AC0-A8FB-B02A979AA3BD}"/>
    <cellStyle name="Eingabe 4 3 2 2 2" xfId="5562" xr:uid="{4AB557F5-E3CE-4D1D-AD0A-F188DC900598}"/>
    <cellStyle name="Eingabe 4 3 2 2 2 2" xfId="16994" xr:uid="{E54F8476-3CC0-43A8-B005-9601087F3A46}"/>
    <cellStyle name="Eingabe 4 3 2 2 3" xfId="3978" xr:uid="{B9F246B2-6AAE-441F-9CCE-4E3C9FE75694}"/>
    <cellStyle name="Eingabe 4 3 2 2 3 2" xfId="15410" xr:uid="{D58D6E45-C1F6-4ACC-9495-DE2613A9DDD6}"/>
    <cellStyle name="Eingabe 4 3 2 2 4" xfId="8762" xr:uid="{B8D2A5E5-5EC5-4EF2-ACB4-C63B3CA6E10A}"/>
    <cellStyle name="Eingabe 4 3 2 2 5" xfId="9750" xr:uid="{CDD82C4E-BF32-4142-ABD8-1F6D564C3E99}"/>
    <cellStyle name="Eingabe 4 3 2 2 6" xfId="10687" xr:uid="{7F81E4AE-99BC-4ECE-B734-F95854B52B6A}"/>
    <cellStyle name="Eingabe 4 3 2 2 7" xfId="12483" xr:uid="{EE476874-2261-46E0-BF54-D85D127684C9}"/>
    <cellStyle name="Eingabe 4 3 2 2 8" xfId="14543" xr:uid="{C19EE27E-A6E7-4F48-8ED3-2CCD599894F0}"/>
    <cellStyle name="Eingabe 4 3 2 2 9" xfId="18432" xr:uid="{7E112F53-ECA0-4C45-9C34-DF2204EE394D}"/>
    <cellStyle name="Eingabe 4 3 2 3" xfId="4031" xr:uid="{9FF0AC55-32BB-4B99-ABEE-5EE425C89BFA}"/>
    <cellStyle name="Eingabe 4 3 2 3 2" xfId="15463" xr:uid="{185092F7-93D9-4BE6-AB76-553F2DC0F2D1}"/>
    <cellStyle name="Eingabe 4 3 2 4" xfId="4163" xr:uid="{AF94DA5F-F867-48F5-A5EA-4EDF3F0C6023}"/>
    <cellStyle name="Eingabe 4 3 2 4 2" xfId="15595" xr:uid="{F521B770-3027-4826-B980-69257CF49934}"/>
    <cellStyle name="Eingabe 4 3 2 5" xfId="9918" xr:uid="{D8EBDB20-3F75-4708-9D70-68B65A5FE1D0}"/>
    <cellStyle name="Eingabe 4 3 2 6" xfId="10620" xr:uid="{68E5C6A3-36AA-415D-8EE9-DFEDECFA0733}"/>
    <cellStyle name="Eingabe 4 3 2 7" xfId="11350" xr:uid="{9B4D226A-6228-4C06-8BB4-770B1F712FB8}"/>
    <cellStyle name="Eingabe 4 3 2 8" xfId="14082" xr:uid="{DE8AA7A2-7235-4A65-BD3E-506669B6396B}"/>
    <cellStyle name="Eingabe 4 3 2 9" xfId="18185" xr:uid="{6F9810A7-B9E4-4D0D-B697-CDC92157B4C5}"/>
    <cellStyle name="Eingabe 4 3 3" xfId="1167" xr:uid="{CC1225F3-B2C4-40F6-80A9-F0793DCF3676}"/>
    <cellStyle name="Eingabe 4 3 3 2" xfId="4814" xr:uid="{DA810DC7-7377-4353-91B5-5CA3AB219814}"/>
    <cellStyle name="Eingabe 4 3 3 2 2" xfId="16246" xr:uid="{D80B406E-B964-4303-94A5-A0FCBFCF1AA2}"/>
    <cellStyle name="Eingabe 4 3 3 3" xfId="3883" xr:uid="{953A5B49-B274-4839-A018-28F7EFA305A3}"/>
    <cellStyle name="Eingabe 4 3 3 3 2" xfId="15315" xr:uid="{35DCD680-0DA2-4C5E-9DE1-B7602C31E47A}"/>
    <cellStyle name="Eingabe 4 3 3 4" xfId="8749" xr:uid="{793FFAF6-577C-476E-9499-364F9138F051}"/>
    <cellStyle name="Eingabe 4 3 3 5" xfId="9758" xr:uid="{9FE9A9BF-AA63-4A67-AA9E-BF40C66C16B3}"/>
    <cellStyle name="Eingabe 4 3 3 6" xfId="10685" xr:uid="{BA232ED6-57F7-4C15-866D-A9AB58275A00}"/>
    <cellStyle name="Eingabe 4 3 3 7" xfId="11150" xr:uid="{20EA1CF4-7A51-4C98-9252-59C17F752128}"/>
    <cellStyle name="Eingabe 4 3 3 8" xfId="14553" xr:uid="{31750CF4-6CC1-4EA2-B325-544878B714A4}"/>
    <cellStyle name="Eingabe 4 3 3 9" xfId="18419" xr:uid="{8DCD4803-C2FE-4603-B3C8-C1D95CBF858E}"/>
    <cellStyle name="Eingabe 4 3 4" xfId="4238" xr:uid="{21663772-5A99-45C7-8500-644DF7AB6961}"/>
    <cellStyle name="Eingabe 4 3 4 2" xfId="15670" xr:uid="{992D0F87-CADD-4A66-8180-14D5F7C67F54}"/>
    <cellStyle name="Eingabe 4 3 5" xfId="4605" xr:uid="{B112AAB0-7B1D-455E-B37F-DEB03828D56F}"/>
    <cellStyle name="Eingabe 4 3 5 2" xfId="16037" xr:uid="{F9DD2ED4-6EC6-4D7A-9F71-3001FE18A4C7}"/>
    <cellStyle name="Eingabe 4 3 6" xfId="8373" xr:uid="{B1A6F787-DC83-46B5-BFAB-3FF746AB6B1A}"/>
    <cellStyle name="Eingabe 4 3 7" xfId="10578" xr:uid="{916B5088-4A88-4637-A50A-DFE93B196D39}"/>
    <cellStyle name="Eingabe 4 3 8" xfId="12669" xr:uid="{E5397FFF-981B-4D1F-A876-CDE1DFA449FB}"/>
    <cellStyle name="Eingabe 4 3 9" xfId="13748" xr:uid="{3096F2F0-BF35-476C-8E2C-9CD8510782B2}"/>
    <cellStyle name="Eingabe 4 4" xfId="693" xr:uid="{E5C2A592-3FEF-4D56-B3B6-F89EB610E10E}"/>
    <cellStyle name="Eingabe 4 4 10" xfId="17947" xr:uid="{F0BAB0CB-53D4-4FAA-A2A3-6421E97D05DD}"/>
    <cellStyle name="Eingabe 4 4 2" xfId="908" xr:uid="{971EB71B-AD09-42F9-9049-B62F64427B88}"/>
    <cellStyle name="Eingabe 4 4 2 2" xfId="1253" xr:uid="{471B2D9C-2070-46A0-8164-A218F76EE523}"/>
    <cellStyle name="Eingabe 4 4 2 2 2" xfId="4785" xr:uid="{EC6B4F51-512C-4543-AA4A-818F0BC33F2D}"/>
    <cellStyle name="Eingabe 4 4 2 2 2 2" xfId="16217" xr:uid="{7CB2E19E-5792-49F1-9579-56C1D3FCED54}"/>
    <cellStyle name="Eingabe 4 4 2 2 3" xfId="5253" xr:uid="{E98FAF37-C030-4A7B-A3C2-FCAB7D108C95}"/>
    <cellStyle name="Eingabe 4 4 2 2 3 2" xfId="16685" xr:uid="{50851494-3296-4C01-832A-3CBA578BBB01}"/>
    <cellStyle name="Eingabe 4 4 2 2 4" xfId="8835" xr:uid="{F4F1DD19-AE02-4339-8A73-6F50247A7FB4}"/>
    <cellStyle name="Eingabe 4 4 2 2 5" xfId="9698" xr:uid="{0E352010-84E1-435C-98C0-030E8A6950DC}"/>
    <cellStyle name="Eingabe 4 4 2 2 6" xfId="10707" xr:uid="{FA4195B5-E990-4198-9826-801CB62F00BA}"/>
    <cellStyle name="Eingabe 4 4 2 2 7" xfId="12713" xr:uid="{123C6B99-9A35-486F-9D64-E9AEF4C99FED}"/>
    <cellStyle name="Eingabe 4 4 2 2 8" xfId="14485" xr:uid="{E76972CD-F80B-4E75-94CA-8983F8AFAD61}"/>
    <cellStyle name="Eingabe 4 4 2 2 9" xfId="18505" xr:uid="{4878BD0D-D029-40FE-90F6-16082269C852}"/>
    <cellStyle name="Eingabe 4 4 2 3" xfId="5653" xr:uid="{A6C943B6-C70B-4F0E-B9CF-64415891B7D3}"/>
    <cellStyle name="Eingabe 4 4 2 3 2" xfId="17085" xr:uid="{A88D490B-7033-429E-8FCF-1B425905E495}"/>
    <cellStyle name="Eingabe 4 4 2 4" xfId="4988" xr:uid="{40FE9ADD-A344-47DD-96DE-8554B020D9A1}"/>
    <cellStyle name="Eingabe 4 4 2 4 2" xfId="16420" xr:uid="{5C2584FF-DE14-4EBD-A684-8176590410FC}"/>
    <cellStyle name="Eingabe 4 4 2 5" xfId="9341" xr:uid="{E7752F9A-02D0-49D6-8EA9-11082C4CD25E}"/>
    <cellStyle name="Eingabe 4 4 2 6" xfId="10616" xr:uid="{BAA6B433-B7F6-4ED2-A758-ED19075D52BB}"/>
    <cellStyle name="Eingabe 4 4 2 7" xfId="12225" xr:uid="{84871422-B040-4883-9294-C67740A2BA47}"/>
    <cellStyle name="Eingabe 4 4 2 8" xfId="13702" xr:uid="{05461130-930A-4965-9C2A-1BE58E9CABAC}"/>
    <cellStyle name="Eingabe 4 4 2 9" xfId="18161" xr:uid="{A1E722E1-48AE-4011-BC2A-160F5A8FC88C}"/>
    <cellStyle name="Eingabe 4 4 3" xfId="1383" xr:uid="{A811FF29-7473-4E49-A229-1FFB54F9B801}"/>
    <cellStyle name="Eingabe 4 4 3 2" xfId="5413" xr:uid="{DF8B3740-089C-4027-9F0E-34EE5B00A8C8}"/>
    <cellStyle name="Eingabe 4 4 3 2 2" xfId="16845" xr:uid="{41E513E8-3F1F-4028-9BBA-CAF7A5A67BB8}"/>
    <cellStyle name="Eingabe 4 4 3 3" xfId="5811" xr:uid="{04EF7461-7CED-4B1E-A591-D779F12DE884}"/>
    <cellStyle name="Eingabe 4 4 3 3 2" xfId="17243" xr:uid="{32F265E2-5C24-46CF-9FDB-98E18DB85122}"/>
    <cellStyle name="Eingabe 4 4 3 4" xfId="8965" xr:uid="{9F02DD27-E4F6-4041-84AE-1CD5CA9CDBCC}"/>
    <cellStyle name="Eingabe 4 4 3 5" xfId="9211" xr:uid="{ED7E4BD8-0BB5-4607-A218-16661DCE5F77}"/>
    <cellStyle name="Eingabe 4 4 3 6" xfId="10746" xr:uid="{7F4C93A8-AE15-4382-A843-FF76485FF302}"/>
    <cellStyle name="Eingabe 4 4 3 7" xfId="11139" xr:uid="{06B8F20F-74DC-4093-9A37-B21CAFE4050F}"/>
    <cellStyle name="Eingabe 4 4 3 8" xfId="13984" xr:uid="{0E1E28D0-D138-41D5-B49A-7D5A2FAEED89}"/>
    <cellStyle name="Eingabe 4 4 3 9" xfId="18635" xr:uid="{B8639543-88B6-4534-A5D7-B2BD38FF6857}"/>
    <cellStyle name="Eingabe 4 4 4" xfId="4355" xr:uid="{42978A3B-C21F-4695-998B-C7F076EDBC33}"/>
    <cellStyle name="Eingabe 4 4 4 2" xfId="15787" xr:uid="{77B07095-7FED-4140-843E-FD375C5890B5}"/>
    <cellStyle name="Eingabe 4 4 5" xfId="4261" xr:uid="{98F5FB23-AA19-4E3E-AD98-9EDAB7A733D4}"/>
    <cellStyle name="Eingabe 4 4 5 2" xfId="15693" xr:uid="{88736FFD-7EDB-4267-B547-66C8B5817881}"/>
    <cellStyle name="Eingabe 4 4 6" xfId="9368" xr:uid="{E7519915-C124-445B-A777-25ABD8D05B9F}"/>
    <cellStyle name="Eingabe 4 4 7" xfId="10574" xr:uid="{E8AACB1E-0196-45AC-A107-A00102A5F576}"/>
    <cellStyle name="Eingabe 4 4 8" xfId="12496" xr:uid="{91337B4D-4F9C-47A4-84BD-AD554C1A378D}"/>
    <cellStyle name="Eingabe 4 4 9" xfId="13880" xr:uid="{C80556E2-79AE-4ED6-B9E6-4DB45E6747A4}"/>
    <cellStyle name="Eingabe 4 5" xfId="876" xr:uid="{0FFBB874-CA1C-4111-89DD-7EE375A50C4A}"/>
    <cellStyle name="Eingabe 4 5 2" xfId="1324" xr:uid="{54C90C24-A506-44C4-8ACF-4ADEAB4EEFF2}"/>
    <cellStyle name="Eingabe 4 5 2 2" xfId="5461" xr:uid="{54790E4C-03C8-4080-B67B-2D3E7EA78DD4}"/>
    <cellStyle name="Eingabe 4 5 2 2 2" xfId="16893" xr:uid="{856BE428-7B50-4077-9703-41AEE1E3D387}"/>
    <cellStyle name="Eingabe 4 5 2 3" xfId="5257" xr:uid="{D3B34C0F-EAF0-452D-8C47-6D60259CF53F}"/>
    <cellStyle name="Eingabe 4 5 2 3 2" xfId="16689" xr:uid="{53288C27-6CB8-4A8A-B7B0-AB5F8F70D9EC}"/>
    <cellStyle name="Eingabe 4 5 2 4" xfId="8906" xr:uid="{22E5DAD8-7B57-47FD-8840-C31999455DC1}"/>
    <cellStyle name="Eingabe 4 5 2 5" xfId="9645" xr:uid="{22703CD1-D117-4287-B310-774DCF9B820C}"/>
    <cellStyle name="Eingabe 4 5 2 6" xfId="10725" xr:uid="{6C8836AD-7770-49BA-8EE2-9EA939025D0D}"/>
    <cellStyle name="Eingabe 4 5 2 7" xfId="11231" xr:uid="{564FD1C3-C9D6-4208-87D1-502D98AD9224}"/>
    <cellStyle name="Eingabe 4 5 2 8" xfId="14436" xr:uid="{F3950D1C-8B27-4052-ADC3-7AA679C0CA6E}"/>
    <cellStyle name="Eingabe 4 5 2 9" xfId="18576" xr:uid="{565F3D6D-DFFA-4813-8C72-E556284E9B0D}"/>
    <cellStyle name="Eingabe 4 5 3" xfId="4866" xr:uid="{158D6057-6E7C-47D6-AD2B-5415CE6ECD5C}"/>
    <cellStyle name="Eingabe 4 5 3 2" xfId="16298" xr:uid="{6A27B25F-9E68-48D5-8865-84ADF3862464}"/>
    <cellStyle name="Eingabe 4 5 4" xfId="4612" xr:uid="{93D10AFF-8C2C-42E7-A1DC-2121EFCE359D}"/>
    <cellStyle name="Eingabe 4 5 4 2" xfId="16044" xr:uid="{BD7856AA-F35D-41E1-B145-1EAAA7436C38}"/>
    <cellStyle name="Eingabe 4 5 5" xfId="9963" xr:uid="{8C2F32D5-AA36-49C9-B4BF-8C3D230A4631}"/>
    <cellStyle name="Eingabe 4 5 6" xfId="10612" xr:uid="{A04E0BE9-82A9-474F-B553-E2CD0A7CD6BC}"/>
    <cellStyle name="Eingabe 4 5 7" xfId="11293" xr:uid="{2CF2713D-508A-40C1-A14B-DCE193B3C54F}"/>
    <cellStyle name="Eingabe 4 5 8" xfId="13719" xr:uid="{B350EDFB-5355-4217-8236-A7C1E3408B81}"/>
    <cellStyle name="Eingabe 4 5 9" xfId="18129" xr:uid="{2CF2591B-524D-49FC-BEE7-BFE3C1990D66}"/>
    <cellStyle name="Eingabe 4 6" xfId="1473" xr:uid="{A214E2AC-7646-4841-AB20-EAF3261F7769}"/>
    <cellStyle name="Eingabe 4 6 2" xfId="5351" xr:uid="{0AD88579-1144-48B1-A681-B07BA6F813FD}"/>
    <cellStyle name="Eingabe 4 6 2 2" xfId="16783" xr:uid="{8931D412-D00D-4D66-9BD4-C2BE19E4082C}"/>
    <cellStyle name="Eingabe 4 6 3" xfId="5838" xr:uid="{EFCA6F78-F5DE-466A-A180-AB85D63CC260}"/>
    <cellStyle name="Eingabe 4 6 3 2" xfId="17270" xr:uid="{AD56A94F-221E-46FD-AF0D-FC5050370BBE}"/>
    <cellStyle name="Eingabe 4 6 4" xfId="9055" xr:uid="{DAB76166-E3FF-420A-81DE-79A6B0B6664C}"/>
    <cellStyle name="Eingabe 4 6 5" xfId="8637" xr:uid="{C5169255-EFA8-4283-8E2F-C05C5CE42450}"/>
    <cellStyle name="Eingabe 4 6 6" xfId="10774" xr:uid="{8B37012C-456A-4EF0-AD6F-DEEEF76418BF}"/>
    <cellStyle name="Eingabe 4 6 7" xfId="11652" xr:uid="{EC619AAD-79D2-4E0F-8020-5C17EAB1C8F1}"/>
    <cellStyle name="Eingabe 4 6 8" xfId="13966" xr:uid="{1B271DC1-A4E5-4ABA-BDE7-C59C3F4D5EB1}"/>
    <cellStyle name="Eingabe 4 6 9" xfId="18725" xr:uid="{DE6EB3AC-1239-456F-B143-9650611D1068}"/>
    <cellStyle name="Eingabe 4 7" xfId="5790" xr:uid="{E9F6EA7C-6EDA-4340-AA22-B2928C365A1A}"/>
    <cellStyle name="Eingabe 4 7 2" xfId="17222" xr:uid="{F068F367-8BCD-458C-96B1-F412A24AFCAB}"/>
    <cellStyle name="Eingabe 4 8" xfId="5962" xr:uid="{C9D2938E-521A-4689-8BBE-2A3D55FE1C80}"/>
    <cellStyle name="Eingabe 4 8 2" xfId="17394" xr:uid="{FDA61894-B925-4993-91DD-DA59A1E2A469}"/>
    <cellStyle name="Eingabe 4 9" xfId="9379" xr:uid="{7ED8DA3B-992C-4BD7-B9C5-EC091789F420}"/>
    <cellStyle name="Eingabe 5" xfId="727" xr:uid="{891DCCA2-3B59-46A0-B3C6-3584B0B9ECC5}"/>
    <cellStyle name="Eingabe 5 10" xfId="17981" xr:uid="{452E4FF8-862D-48BD-888B-A86A0F634D6A}"/>
    <cellStyle name="Eingabe 5 2" xfId="942" xr:uid="{9E39B698-C6F1-4795-8BD8-8B170C644BD3}"/>
    <cellStyle name="Eingabe 5 2 2" xfId="1086" xr:uid="{55C77C18-CCCE-431C-9301-7088C8A395CE}"/>
    <cellStyle name="Eingabe 5 2 2 2" xfId="3948" xr:uid="{0150B61F-85E8-425A-BD49-A80092267F5D}"/>
    <cellStyle name="Eingabe 5 2 2 2 2" xfId="15380" xr:uid="{5C64BD73-C4B7-400D-8A2F-2762614CAA78}"/>
    <cellStyle name="Eingabe 5 2 2 3" xfId="3788" xr:uid="{26DE4A45-1226-493C-82EA-7B3A991592FC}"/>
    <cellStyle name="Eingabe 5 2 2 3 2" xfId="15220" xr:uid="{C4DB010D-168D-415A-A2C7-F9040896A40D}"/>
    <cellStyle name="Eingabe 5 2 2 4" xfId="8668" xr:uid="{864EAF7E-BD5B-4E74-997B-E0155E87B6C5}"/>
    <cellStyle name="Eingabe 5 2 2 5" xfId="9823" xr:uid="{35FB8038-EC67-47A2-90CA-05AC3B3840F7}"/>
    <cellStyle name="Eingabe 5 2 2 6" xfId="10648" xr:uid="{1971F43A-C5B3-413C-8487-091A0CC20574}"/>
    <cellStyle name="Eingabe 5 2 2 7" xfId="11595" xr:uid="{1031D489-0321-4FCF-893A-7CC266A85026}"/>
    <cellStyle name="Eingabe 5 2 2 8" xfId="14045" xr:uid="{997454D6-A394-457F-B496-D1B4B1E47688}"/>
    <cellStyle name="Eingabe 5 2 2 9" xfId="18338" xr:uid="{A488EA32-2CF3-4402-8ECE-9BE977E82691}"/>
    <cellStyle name="Eingabe 5 2 3" xfId="4092" xr:uid="{84455938-6F89-4CBA-A6C6-609C656A4A96}"/>
    <cellStyle name="Eingabe 5 2 3 2" xfId="15524" xr:uid="{AA3A1461-3848-4626-8C34-3C19C39C2E9D}"/>
    <cellStyle name="Eingabe 5 2 4" xfId="4998" xr:uid="{F2BAF0C1-471D-462B-AFEF-4FB32A52EB9D}"/>
    <cellStyle name="Eingabe 5 2 4 2" xfId="16430" xr:uid="{23A6C731-9BAA-4B87-BC0F-732F3B348D4D}"/>
    <cellStyle name="Eingabe 5 2 5" xfId="9331" xr:uid="{DAC9438A-2024-42D4-B9E6-3FF9930C6DDA}"/>
    <cellStyle name="Eingabe 5 2 6" xfId="10624" xr:uid="{2FBACCD2-AC09-45A1-8BD8-D2D8834398AC}"/>
    <cellStyle name="Eingabe 5 2 7" xfId="11593" xr:uid="{1918B827-BA89-4C6E-A5DC-33DAB06FF85A}"/>
    <cellStyle name="Eingabe 5 2 8" xfId="14678" xr:uid="{70969AE2-5EF1-4B4E-A303-03B2F3156A7F}"/>
    <cellStyle name="Eingabe 5 2 9" xfId="18195" xr:uid="{6B6CE1FF-7F15-40E3-9E19-42CDBAF077C9}"/>
    <cellStyle name="Eingabe 5 3" xfId="1538" xr:uid="{65314D3D-427B-40BF-9E39-1C3462450F3F}"/>
    <cellStyle name="Eingabe 5 3 2" xfId="5304" xr:uid="{ED32911B-B3EA-45F0-BFAC-0D31CA856EF6}"/>
    <cellStyle name="Eingabe 5 3 2 2" xfId="16736" xr:uid="{2AD0BDF9-8453-4503-A893-5DC12596613A}"/>
    <cellStyle name="Eingabe 5 3 3" xfId="4550" xr:uid="{E07F8197-67D7-4880-8922-498D85463925}"/>
    <cellStyle name="Eingabe 5 3 3 2" xfId="15982" xr:uid="{7D54DD11-EE34-4146-B6F6-2352F6E49509}"/>
    <cellStyle name="Eingabe 5 3 4" xfId="9120" xr:uid="{25116686-C9F2-4327-A150-2E905C421E23}"/>
    <cellStyle name="Eingabe 5 3 5" xfId="9541" xr:uid="{967E8738-453E-46D0-A51B-8628E6DA27D5}"/>
    <cellStyle name="Eingabe 5 3 6" xfId="10806" xr:uid="{F621A5C5-85F3-4FC7-BFB9-37C83FE137CA}"/>
    <cellStyle name="Eingabe 5 3 7" xfId="11869" xr:uid="{B2699169-ED3C-4F78-9DBA-7B5DF1676977}"/>
    <cellStyle name="Eingabe 5 3 8" xfId="14307" xr:uid="{35CB9E53-6202-4C59-A651-74434E638895}"/>
    <cellStyle name="Eingabe 5 3 9" xfId="18790" xr:uid="{3D0F0DD2-49F1-42F0-AE66-8AC6CAEF4221}"/>
    <cellStyle name="Eingabe 5 4" xfId="4302" xr:uid="{7FAF73B8-5BF9-4B4D-8A34-544892B49BD9}"/>
    <cellStyle name="Eingabe 5 4 2" xfId="15734" xr:uid="{BF14C107-3DC0-4697-BA14-4FE10E360436}"/>
    <cellStyle name="Eingabe 5 5" xfId="3846" xr:uid="{9098DBFF-0AFB-4A1C-9523-B204C8472B23}"/>
    <cellStyle name="Eingabe 5 5 2" xfId="15278" xr:uid="{8F48E13E-0289-486E-A83E-646451425EE2}"/>
    <cellStyle name="Eingabe 5 6" xfId="8238" xr:uid="{D7BE3163-BAFE-483D-ACE0-4ABECF24BC5B}"/>
    <cellStyle name="Eingabe 5 7" xfId="10582" xr:uid="{FFB584D8-B997-497F-B6CC-4AA57A6419AC}"/>
    <cellStyle name="Eingabe 5 8" xfId="12753" xr:uid="{F04BB322-93DF-438C-AFB3-5E8578F4CCC7}"/>
    <cellStyle name="Eingabe 5 9" xfId="13588" xr:uid="{CFD235AC-857E-40E9-83F5-F60E09F0AC74}"/>
    <cellStyle name="Eingabe 6" xfId="804" xr:uid="{9CBD7AAA-8E9D-4772-8C45-B1347046779F}"/>
    <cellStyle name="Eingabe 6 10" xfId="18058" xr:uid="{9194B480-5881-429C-9600-20860DFB57DF}"/>
    <cellStyle name="Eingabe 6 2" xfId="1019" xr:uid="{B326D928-620A-4776-9E71-9192CB6111A9}"/>
    <cellStyle name="Eingabe 6 2 2" xfId="1374" xr:uid="{CB11405E-D2B6-4992-9BAE-919F77B46458}"/>
    <cellStyle name="Eingabe 6 2 2 2" xfId="5420" xr:uid="{00FC3116-5F67-43C1-B0D7-F3B671D423D6}"/>
    <cellStyle name="Eingabe 6 2 2 2 2" xfId="16852" xr:uid="{DCFC5A35-B93C-44DC-90EC-D7076BF768FB}"/>
    <cellStyle name="Eingabe 6 2 2 3" xfId="4270" xr:uid="{96D66ACC-C6BC-49D3-9001-C2C7E2FA7EC7}"/>
    <cellStyle name="Eingabe 6 2 2 3 2" xfId="15702" xr:uid="{63A5ADC5-F898-4312-A009-F374E7434C46}"/>
    <cellStyle name="Eingabe 6 2 2 4" xfId="8956" xr:uid="{782ABD3C-E66C-40D1-A319-E7F29272F864}"/>
    <cellStyle name="Eingabe 6 2 2 5" xfId="9216" xr:uid="{89A2CE15-3BC7-4C5C-AE03-64428F8EFB54}"/>
    <cellStyle name="Eingabe 6 2 2 6" xfId="10742" xr:uid="{A86E53D5-BC46-48F3-937E-96237190C397}"/>
    <cellStyle name="Eingabe 6 2 2 7" xfId="11889" xr:uid="{F8F45FFC-9F07-4B7C-B728-0F038F18EAD2}"/>
    <cellStyle name="Eingabe 6 2 2 8" xfId="13986" xr:uid="{42A65573-58BE-4805-BDF1-2B6AC1D8BABD}"/>
    <cellStyle name="Eingabe 6 2 2 9" xfId="18626" xr:uid="{F79C728A-6721-4544-B388-C7C606ADA8E0}"/>
    <cellStyle name="Eingabe 6 2 3" xfId="3937" xr:uid="{D0E26739-188A-49AF-8F03-65AE38AF9CCF}"/>
    <cellStyle name="Eingabe 6 2 3 2" xfId="15369" xr:uid="{99CFA9BB-0208-49E1-8497-360A2686AAE5}"/>
    <cellStyle name="Eingabe 6 2 4" xfId="4492" xr:uid="{3DCFD8AE-A8FB-4497-A408-BB19309BDA0F}"/>
    <cellStyle name="Eingabe 6 2 4 2" xfId="15924" xr:uid="{1E262867-CC9A-42C9-B376-992433195A79}"/>
    <cellStyle name="Eingabe 6 2 5" xfId="9874" xr:uid="{FFCFCB60-87EB-4055-8407-DE67B7307148}"/>
    <cellStyle name="Eingabe 6 2 6" xfId="10634" xr:uid="{780C626D-C8A3-48A5-81CF-2F56E28C64FB}"/>
    <cellStyle name="Eingabe 6 2 7" xfId="12395" xr:uid="{F5984EBB-D9DB-4DEF-B1B2-822134D14672}"/>
    <cellStyle name="Eingabe 6 2 8" xfId="14644" xr:uid="{48C4ECD8-A220-469D-9B98-0289F91D8841}"/>
    <cellStyle name="Eingabe 6 2 9" xfId="18272" xr:uid="{AD8FCE4C-B0A3-4F9A-9288-C633CAC09178}"/>
    <cellStyle name="Eingabe 6 3" xfId="1481" xr:uid="{62858DA0-9A83-4FF9-8BE0-E7198EC425ED}"/>
    <cellStyle name="Eingabe 6 3 2" xfId="4740" xr:uid="{D188474D-8C9A-4CB9-9CF7-A29E17718EF5}"/>
    <cellStyle name="Eingabe 6 3 2 2" xfId="16172" xr:uid="{8DB6BA72-EB6D-43B4-AB47-4FC38177A3A0}"/>
    <cellStyle name="Eingabe 6 3 3" xfId="5815" xr:uid="{8D380EAD-8814-4D11-B830-E8AFDBA1C86D}"/>
    <cellStyle name="Eingabe 6 3 3 2" xfId="17247" xr:uid="{56BF955A-C945-493D-AF08-4B1EE827BA08}"/>
    <cellStyle name="Eingabe 6 3 4" xfId="9063" xr:uid="{094C6CF8-45C3-41BE-ACA9-FFCDBC1CB2C3}"/>
    <cellStyle name="Eingabe 6 3 5" xfId="9576" xr:uid="{A861BAD9-EA2B-453C-A43B-0D78DD9004C3}"/>
    <cellStyle name="Eingabe 6 3 6" xfId="10775" xr:uid="{338EE2F4-D767-41C5-9F54-DB347200BA66}"/>
    <cellStyle name="Eingabe 6 3 7" xfId="12434" xr:uid="{F0C11844-158C-42B4-BF66-C954300A98D8}"/>
    <cellStyle name="Eingabe 6 3 8" xfId="14329" xr:uid="{D7233C15-3118-41F2-BDB2-D812AFFCE104}"/>
    <cellStyle name="Eingabe 6 3 9" xfId="18733" xr:uid="{C5819030-CA3E-4BD8-BCFD-AE332E054F41}"/>
    <cellStyle name="Eingabe 6 4" xfId="4115" xr:uid="{C7CB6EF4-7414-4BFF-950C-974D74A7A3F0}"/>
    <cellStyle name="Eingabe 6 4 2" xfId="15547" xr:uid="{00F02FEA-506E-4F19-BCC3-A3E132A9655A}"/>
    <cellStyle name="Eingabe 6 5" xfId="4950" xr:uid="{13FD4BD8-E7B6-411A-9D76-350FD0F428F4}"/>
    <cellStyle name="Eingabe 6 5 2" xfId="16382" xr:uid="{11FE3399-D85D-49E8-A34C-3857CC09B032}"/>
    <cellStyle name="Eingabe 6 6" xfId="8338" xr:uid="{D0FB40C8-7B53-4161-83DA-64FAFAF618AD}"/>
    <cellStyle name="Eingabe 6 7" xfId="10594" xr:uid="{EEAC0830-4EA0-4CDB-8B68-B500CB03CB1A}"/>
    <cellStyle name="Eingabe 6 8" xfId="11204" xr:uid="{D9966F3A-F7B9-4A8D-94AE-0FA837B2A585}"/>
    <cellStyle name="Eingabe 6 9" xfId="14701" xr:uid="{5D720F4E-B625-4998-8936-16AC8B7AE738}"/>
    <cellStyle name="Eingabe 7" xfId="847" xr:uid="{974B5F73-982A-43E8-B9FF-206854D338CA}"/>
    <cellStyle name="Eingabe 7 10" xfId="18100" xr:uid="{D7A2419B-59F7-44C0-904E-725091C84DA4}"/>
    <cellStyle name="Eingabe 7 2" xfId="1061" xr:uid="{87FF2E27-8DA8-422E-B820-BF59DCF7A98A}"/>
    <cellStyle name="Eingabe 7 2 2" xfId="1563" xr:uid="{ADD31467-214F-4DA5-8CA3-77D32F705627}"/>
    <cellStyle name="Eingabe 7 2 2 2" xfId="5283" xr:uid="{D31C8027-6466-41BB-A839-1233EC07C81C}"/>
    <cellStyle name="Eingabe 7 2 2 2 2" xfId="16715" xr:uid="{943F413F-D649-4413-84BD-7153607C46A1}"/>
    <cellStyle name="Eingabe 7 2 2 3" xfId="4213" xr:uid="{AB1233A7-1D05-47FC-97F1-D5053D4CD67C}"/>
    <cellStyle name="Eingabe 7 2 2 3 2" xfId="15645" xr:uid="{67D6F3EB-8F65-4BE1-A7E2-FBD445814F06}"/>
    <cellStyle name="Eingabe 7 2 2 4" xfId="9145" xr:uid="{30543EF5-8596-4E21-87F3-FF6D64453C80}"/>
    <cellStyle name="Eingabe 7 2 2 5" xfId="9174" xr:uid="{69032EC8-8BDE-49CE-BC4F-7A764069CEDB}"/>
    <cellStyle name="Eingabe 7 2 2 6" xfId="10813" xr:uid="{D72CB5E3-D631-415F-B703-4232018FB377}"/>
    <cellStyle name="Eingabe 7 2 2 7" xfId="11153" xr:uid="{1861F17A-C778-4EB7-BC46-D12E5124CB6D}"/>
    <cellStyle name="Eingabe 7 2 2 8" xfId="14295" xr:uid="{C6545D24-D49C-4ABA-8F40-138E0D4E84EE}"/>
    <cellStyle name="Eingabe 7 2 2 9" xfId="18815" xr:uid="{51BA6449-D5A8-43EB-8F59-BE6B6B9FD2C7}"/>
    <cellStyle name="Eingabe 7 2 3" xfId="3952" xr:uid="{8AA1A89C-85B2-4247-8247-0CA9B7678C10}"/>
    <cellStyle name="Eingabe 7 2 3 2" xfId="15384" xr:uid="{513FBA94-A155-4142-AEB0-10E4AE553B2C}"/>
    <cellStyle name="Eingabe 7 2 4" xfId="3913" xr:uid="{BF9B25F2-8DD2-4073-AEDB-ABC20BC6EDFE}"/>
    <cellStyle name="Eingabe 7 2 4 2" xfId="15345" xr:uid="{25CF83E5-2C9B-469E-AF48-A0A3F4A7A3DE}"/>
    <cellStyle name="Eingabe 7 2 5" xfId="9842" xr:uid="{79B5A1F2-B2A0-45CD-853B-C93EC479F9AF}"/>
    <cellStyle name="Eingabe 7 2 6" xfId="10643" xr:uid="{D8CF63C4-6E2E-4B7C-9142-07FBE5452689}"/>
    <cellStyle name="Eingabe 7 2 7" xfId="11101" xr:uid="{1DE851A8-5A89-4C74-B234-97710AFEE894}"/>
    <cellStyle name="Eingabe 7 2 8" xfId="14616" xr:uid="{1985908B-B59E-45D6-AA23-4BD2F6DC666F}"/>
    <cellStyle name="Eingabe 7 2 9" xfId="18314" xr:uid="{AB2DBAE7-0CAF-4788-8F11-E7B85BC9C45C}"/>
    <cellStyle name="Eingabe 7 3" xfId="1396" xr:uid="{FA306183-8C62-469E-868D-63E813A0B957}"/>
    <cellStyle name="Eingabe 7 3 2" xfId="5405" xr:uid="{F75D1E33-1632-45CF-801D-60A254C5BFE9}"/>
    <cellStyle name="Eingabe 7 3 2 2" xfId="16837" xr:uid="{5355C115-3038-4232-83EE-36B92701E18F}"/>
    <cellStyle name="Eingabe 7 3 3" xfId="3806" xr:uid="{AF13E1F5-6E58-47A7-919A-C4CC3513A026}"/>
    <cellStyle name="Eingabe 7 3 3 2" xfId="15238" xr:uid="{6EEBDC4B-D088-4974-A82B-D1661C12C519}"/>
    <cellStyle name="Eingabe 7 3 4" xfId="8978" xr:uid="{AC4B536F-2953-46F9-8F81-5B08B2D27230}"/>
    <cellStyle name="Eingabe 7 3 5" xfId="8102" xr:uid="{AB9B3AF6-0CE4-4BB5-8494-E47DB1870478}"/>
    <cellStyle name="Eingabe 7 3 6" xfId="10749" xr:uid="{E68C4C4F-B905-49D8-BF80-8C9684662FC2}"/>
    <cellStyle name="Eingabe 7 3 7" xfId="11976" xr:uid="{31CCE2BA-C2F2-4683-A813-B6EBDEF95E06}"/>
    <cellStyle name="Eingabe 7 3 8" xfId="14385" xr:uid="{550DF954-3478-445F-AAC0-DDB37BB7F4F3}"/>
    <cellStyle name="Eingabe 7 3 9" xfId="18648" xr:uid="{903BCF29-A3C3-46E1-BB4E-C134899244BA}"/>
    <cellStyle name="Eingabe 7 4" xfId="4875" xr:uid="{E9C53FA9-1055-4D24-B418-71661A6724FF}"/>
    <cellStyle name="Eingabe 7 4 2" xfId="16307" xr:uid="{6C14C402-1EA8-4D55-8904-AA6A13C29CEC}"/>
    <cellStyle name="Eingabe 7 5" xfId="4114" xr:uid="{8AC9FBBC-EBDA-4AD1-BC76-4D4B971D3EBF}"/>
    <cellStyle name="Eingabe 7 5 2" xfId="15546" xr:uid="{10389C5F-97C6-420B-A5A3-FAFDF1A59FB1}"/>
    <cellStyle name="Eingabe 7 6" xfId="8258" xr:uid="{18950FE4-8E41-4C6E-82FA-2D20D2ABB1F3}"/>
    <cellStyle name="Eingabe 7 7" xfId="10603" xr:uid="{2F3CF2DF-6EB4-444D-8B6F-1111A3E657C0}"/>
    <cellStyle name="Eingabe 7 8" xfId="12642" xr:uid="{180DD166-B1D1-48B3-BE80-85EE5286A5DE}"/>
    <cellStyle name="Eingabe 7 9" xfId="14096" xr:uid="{F3F1C40A-F770-4D68-84EC-440E092A953D}"/>
    <cellStyle name="Eingabe 8" xfId="856" xr:uid="{43C4337B-58C3-46C4-8238-A8DDDCE85516}"/>
    <cellStyle name="Eingabe 8 2" xfId="1540" xr:uid="{CD10BD8D-EBF3-48B5-B4F5-6B9AED7CE06C}"/>
    <cellStyle name="Eingabe 8 2 2" xfId="5302" xr:uid="{0429BD96-42EC-4A7D-8A21-4E1DA534364A}"/>
    <cellStyle name="Eingabe 8 2 2 2" xfId="16734" xr:uid="{8ED4F30F-EADC-4BC2-B940-B8F48B539FCF}"/>
    <cellStyle name="Eingabe 8 2 3" xfId="4514" xr:uid="{17EBE728-FBEF-441C-9E8C-153EACA2E698}"/>
    <cellStyle name="Eingabe 8 2 3 2" xfId="15946" xr:uid="{CD12DF0C-BB70-4C35-8A19-05A122DCC805}"/>
    <cellStyle name="Eingabe 8 2 4" xfId="9122" xr:uid="{8C0EF4E0-DD9A-46E6-9C72-577043A0CDA2}"/>
    <cellStyle name="Eingabe 8 2 5" xfId="9539" xr:uid="{76621A13-3720-44B6-9055-C317B9A33AFD}"/>
    <cellStyle name="Eingabe 8 2 6" xfId="10807" xr:uid="{29EC1C70-8490-4115-A2F5-5FB94FA18266}"/>
    <cellStyle name="Eingabe 8 2 7" xfId="12447" xr:uid="{CA2775E8-01E9-4717-B12C-D75F02E1423F}"/>
    <cellStyle name="Eingabe 8 2 8" xfId="13934" xr:uid="{35BA318A-948A-4A12-8C96-0CB7443834A0}"/>
    <cellStyle name="Eingabe 8 2 9" xfId="18792" xr:uid="{870CCD3F-1BBB-4EE9-A6CE-81DF2FD18CCE}"/>
    <cellStyle name="Eingabe 8 3" xfId="3973" xr:uid="{394EA4AA-E969-4996-81AD-AC8655FCCC27}"/>
    <cellStyle name="Eingabe 8 3 2" xfId="15405" xr:uid="{47D21542-A36A-4A20-84AD-9FC9597C48CE}"/>
    <cellStyle name="Eingabe 8 4" xfId="4959" xr:uid="{CB6FAA9D-3B0D-4F88-8684-2556FECB5173}"/>
    <cellStyle name="Eingabe 8 4 2" xfId="16391" xr:uid="{EAD257A2-7D3A-4287-9E84-8A3BBDA1F075}"/>
    <cellStyle name="Eingabe 8 5" xfId="8329" xr:uid="{C4BC3922-072A-4DC8-8A02-58139F07764D}"/>
    <cellStyle name="Eingabe 8 6" xfId="10607" xr:uid="{6263DB42-C3DB-4AA5-8AAC-1D33091DED88}"/>
    <cellStyle name="Eingabe 8 7" xfId="12381" xr:uid="{AA4B03E6-74A1-4526-978E-5BCDEB4F6D52}"/>
    <cellStyle name="Eingabe 8 8" xfId="14091" xr:uid="{C0F786DC-197E-4DF1-B25B-53C3F71C9E5E}"/>
    <cellStyle name="Eingabe 8 9" xfId="18109" xr:uid="{84BDED2A-FA89-4042-A20D-465A1DFFFB83}"/>
    <cellStyle name="Emphasis 1" xfId="32" xr:uid="{00000000-0005-0000-0000-000030000000}"/>
    <cellStyle name="Emphasis 2" xfId="33" xr:uid="{00000000-0005-0000-0000-000031000000}"/>
    <cellStyle name="Emphasis 3" xfId="34" xr:uid="{00000000-0005-0000-0000-000032000000}"/>
    <cellStyle name="Empty_B_border" xfId="193" xr:uid="{E1733FC6-A2F9-47EE-8FFD-F2A0AB9A49EE}"/>
    <cellStyle name="Ergebnis" xfId="224" hidden="1" xr:uid="{1A1AEF4F-AF49-44D1-9DF5-C8175E2CE8C3}"/>
    <cellStyle name="Ergebnis" xfId="1120" hidden="1" xr:uid="{810F869D-5F83-4174-877C-0938EBC985F0}"/>
    <cellStyle name="Ergebnis" xfId="1432" hidden="1" xr:uid="{4BC7AA81-2FCF-421C-85D2-89DE5966D634}"/>
    <cellStyle name="Ergebnis" xfId="1412" hidden="1" xr:uid="{AA2734C9-E028-4F27-A9C9-EB05021ED616}"/>
    <cellStyle name="Ergebnis" xfId="1447" hidden="1" xr:uid="{14213305-0A21-4560-A9D0-0DA0C19A9272}"/>
    <cellStyle name="Ergebnis" xfId="3346" hidden="1" xr:uid="{F62132B4-79B3-4269-836B-915C2AE5A3A7}"/>
    <cellStyle name="Ergebnis" xfId="3378" hidden="1" xr:uid="{DEF8A89E-36BC-488E-A088-98CA3EC84C64}"/>
    <cellStyle name="Ergebnis" xfId="3394" hidden="1" xr:uid="{4B6199C8-732A-4083-AA02-850DB2123043}"/>
    <cellStyle name="Ergebnis" xfId="3442" hidden="1" xr:uid="{6BDA7C65-BEEE-44B8-ACCF-7683FDC56F51}"/>
    <cellStyle name="Ergebnis" xfId="3426" hidden="1" xr:uid="{55BF7C17-7AD9-4DD0-9FDF-3F1A8C0D3D7E}"/>
    <cellStyle name="Ergebnis" xfId="3476" hidden="1" xr:uid="{DAE0C645-5D2F-4450-B7C1-53D0CE7333E2}"/>
    <cellStyle name="Ergebnis" xfId="3500" hidden="1" xr:uid="{025BB780-CCDC-4788-BD48-4927BBA8CFAB}"/>
    <cellStyle name="Ergebnis" xfId="3556" hidden="1" xr:uid="{D74F1252-540E-4EEB-94EF-7A09AA221604}"/>
    <cellStyle name="Ergebnis" xfId="3553" hidden="1" xr:uid="{A2903E63-4774-4D12-90FF-ACC8AE925590}"/>
    <cellStyle name="Ergebnis" xfId="3558" hidden="1" xr:uid="{BC1762B2-69A6-41EF-8F65-57AA0A298306}"/>
    <cellStyle name="Ergebnis" xfId="3592" hidden="1" xr:uid="{1FDC16CD-7C2D-4164-B2BC-41C4092A1B9E}"/>
    <cellStyle name="Ergebnis" xfId="3624" hidden="1" xr:uid="{365F9C46-542F-470B-A4D7-81A0F6400238}"/>
    <cellStyle name="Ergebnis" xfId="3640" hidden="1" xr:uid="{A2C21A90-013D-4621-8535-0CDDE3DA6340}"/>
    <cellStyle name="Ergebnis" xfId="3678" hidden="1" xr:uid="{04DDD7E7-52EB-4E57-A93F-1DF008D2E084}"/>
    <cellStyle name="Ergebnis" xfId="3662" hidden="1" xr:uid="{98E7B401-709D-489D-A37C-A36455012518}"/>
    <cellStyle name="Ergebnis" xfId="3757" hidden="1" xr:uid="{ECB63B97-7842-44BC-9A7C-368EB24A31E4}"/>
    <cellStyle name="Ergebnis" xfId="4329" hidden="1" xr:uid="{6A0619FF-D7B0-432D-830A-3D3D977A3FF3}"/>
    <cellStyle name="Ergebnis" xfId="4515" hidden="1" xr:uid="{4BBBE97C-2202-48FB-8819-16336BE35845}"/>
    <cellStyle name="Ergebnis" xfId="4503" hidden="1" xr:uid="{1F036356-286F-4A35-9574-A7C83CC360D0}"/>
    <cellStyle name="Ergebnis" xfId="4522" hidden="1" xr:uid="{546C4142-1CA1-4EF4-8556-26FADD99EA17}"/>
    <cellStyle name="Ergebnis" xfId="5846" hidden="1" xr:uid="{05E0283F-3A2D-4E84-BBCF-D6A353C84B59}"/>
    <cellStyle name="Ergebnis" xfId="5878" hidden="1" xr:uid="{DE2F34EC-AFA5-44FD-8723-1F8D55812496}"/>
    <cellStyle name="Ergebnis" xfId="5894" hidden="1" xr:uid="{3AB9D337-D2A6-40EC-BBD7-9B75B4477EBE}"/>
    <cellStyle name="Ergebnis" xfId="5935" hidden="1" xr:uid="{1C120FD0-A217-4248-834A-2A108E4D0A5F}"/>
    <cellStyle name="Ergebnis" xfId="5919" hidden="1" xr:uid="{D19C6EAD-4147-443B-9164-709C2927D6EF}"/>
    <cellStyle name="Ergebnis" xfId="4351" hidden="1" xr:uid="{7AA46EE7-2B69-4CCB-BA56-1DAABF5B9439}"/>
    <cellStyle name="Ergebnis" xfId="5598" hidden="1" xr:uid="{B6B40EA6-16F9-45E4-B0DE-13E6A29DE2B4}"/>
    <cellStyle name="Ergebnis" xfId="4753" hidden="1" xr:uid="{92A22C00-6082-420C-9EC2-730F0274589F}"/>
    <cellStyle name="Ergebnis" xfId="5395" hidden="1" xr:uid="{19A84A2B-9DFC-4E8B-8618-DB2BEF2576B5}"/>
    <cellStyle name="Ergebnis" xfId="4750" hidden="1" xr:uid="{50EF24AD-457D-462F-81F5-7FFF299C1211}"/>
    <cellStyle name="Ergebnis" xfId="6002" hidden="1" xr:uid="{6CC11E11-5FDA-4192-B00A-212A820B0DA6}"/>
    <cellStyle name="Ergebnis" xfId="6034" hidden="1" xr:uid="{F8CE27D0-6B2D-4B7C-AAFC-FAF17AC583D2}"/>
    <cellStyle name="Ergebnis" xfId="6050" hidden="1" xr:uid="{E6A49F05-A160-49E1-9146-9C26CB4DA564}"/>
    <cellStyle name="Ergebnis" xfId="6098" hidden="1" xr:uid="{B844C8D5-4832-409D-88EA-A2B53A57A385}"/>
    <cellStyle name="Ergebnis" xfId="6082" hidden="1" xr:uid="{CE16394E-F59C-4B45-AA75-1A657EFB69B6}"/>
    <cellStyle name="Ergebnis" xfId="4307" hidden="1" xr:uid="{FA2D2B57-A42B-4102-AC4B-7766570D5C58}"/>
    <cellStyle name="Ergebnis" xfId="4636" hidden="1" xr:uid="{FBD50FEC-D9BC-4D22-9818-C039ABEADDFB}"/>
    <cellStyle name="Ergebnis" xfId="5835" hidden="1" xr:uid="{D582A4B8-1965-44BA-A51F-A03534EF8AFD}"/>
    <cellStyle name="Ergebnis" xfId="4181" hidden="1" xr:uid="{4386439D-3F69-4F8A-BE01-3629445B00FC}"/>
    <cellStyle name="Ergebnis" xfId="4533" hidden="1" xr:uid="{CADA4DAC-C7E6-48C0-84C2-E471EE943447}"/>
    <cellStyle name="Ergebnis" xfId="6146" hidden="1" xr:uid="{C4EA2D78-4352-457B-A167-90965E3A32C8}"/>
    <cellStyle name="Ergebnis" xfId="6178" hidden="1" xr:uid="{2C69C514-C30C-435B-9711-0DD8DB3BEEC5}"/>
    <cellStyle name="Ergebnis" xfId="6194" hidden="1" xr:uid="{730528BB-A2B5-4708-9BBC-397926B2AA04}"/>
    <cellStyle name="Ergebnis" xfId="6242" hidden="1" xr:uid="{A0EAD057-1178-4C2B-A918-6028CEAD78B8}"/>
    <cellStyle name="Ergebnis" xfId="6226" hidden="1" xr:uid="{D98F9A41-3845-42B9-98C9-2AEB5C39226E}"/>
    <cellStyle name="Ergebnis" xfId="6346" hidden="1" xr:uid="{B1230DE2-8E40-4BDF-952E-E2748FB4DC6B}"/>
    <cellStyle name="Ergebnis" xfId="6732" hidden="1" xr:uid="{33E59BFD-7D74-4121-8680-EFC18DEFF93E}"/>
    <cellStyle name="Ergebnis" xfId="6981" hidden="1" xr:uid="{9D69E994-7D8B-426B-9748-EF5C652478E6}"/>
    <cellStyle name="Ergebnis" xfId="6964" hidden="1" xr:uid="{B888DEFC-1511-4603-A926-151EDF62A69A}"/>
    <cellStyle name="Ergebnis" xfId="6991" hidden="1" xr:uid="{40586D42-FF9F-454D-8326-0B3A7243EFAD}"/>
    <cellStyle name="Ergebnis" xfId="7392" hidden="1" xr:uid="{8D784BCC-0A4A-467F-9521-B18307C4BC55}"/>
    <cellStyle name="Ergebnis" xfId="7424" hidden="1" xr:uid="{3E2AE7FD-C951-4E86-A3A7-EAA07DBC6F72}"/>
    <cellStyle name="Ergebnis" xfId="7440" hidden="1" xr:uid="{156671BB-35CF-4F06-B399-398231EFACEB}"/>
    <cellStyle name="Ergebnis" xfId="7488" hidden="1" xr:uid="{AAF0E0EF-DE22-46E6-BAF1-259920A30A03}"/>
    <cellStyle name="Ergebnis" xfId="7472" hidden="1" xr:uid="{24F79C13-FF56-4EB7-935D-D5FF4EAD5E5A}"/>
    <cellStyle name="Ergebnis" xfId="7522" hidden="1" xr:uid="{50EEADFD-2315-4633-AD42-7F3FCA906221}"/>
    <cellStyle name="Ergebnis" xfId="7546" hidden="1" xr:uid="{EAD07804-350E-4FB4-B30E-E28697218041}"/>
    <cellStyle name="Ergebnis" xfId="7602" hidden="1" xr:uid="{D5D8B8D8-4703-40DC-B8A1-DD988955A9D3}"/>
    <cellStyle name="Ergebnis" xfId="7599" hidden="1" xr:uid="{F24CAB3E-140D-494E-A622-B10E1C992462}"/>
    <cellStyle name="Ergebnis" xfId="7604" hidden="1" xr:uid="{CD89B6E7-4A2A-4267-998F-BC4D18F5B9FC}"/>
    <cellStyle name="Ergebnis" xfId="7638" hidden="1" xr:uid="{81A22FD8-DEDE-4C7E-9F70-5473C46229B1}"/>
    <cellStyle name="Ergebnis" xfId="7670" hidden="1" xr:uid="{F04E7BB9-5CF5-4325-A614-FBEC1C5734C6}"/>
    <cellStyle name="Ergebnis" xfId="7686" hidden="1" xr:uid="{358E1319-7F5B-415D-8162-C37E9BA20F8E}"/>
    <cellStyle name="Ergebnis" xfId="7724" hidden="1" xr:uid="{8B8BB89D-4DE6-44BA-84ED-330413240798}"/>
    <cellStyle name="Ergebnis" xfId="7708" hidden="1" xr:uid="{4115304D-DB36-42F4-9AA4-C11BDDCF375F}"/>
    <cellStyle name="Ergebnis" xfId="7371" hidden="1" xr:uid="{0CF87B12-1344-4009-BCC5-55F744E6F3BC}"/>
    <cellStyle name="Ergebnis" xfId="7342" hidden="1" xr:uid="{C6AE9AA2-81A0-4E71-850F-B4ACD99658F1}"/>
    <cellStyle name="Ergebnis" xfId="7133" hidden="1" xr:uid="{D6B7CB1B-6A4F-4034-9E31-F4ECD991F395}"/>
    <cellStyle name="Ergebnis" xfId="7317" hidden="1" xr:uid="{39138BE6-3072-4F47-AB35-3C252CAA836D}"/>
    <cellStyle name="Ergebnis" xfId="7311" hidden="1" xr:uid="{65F88207-BE69-46A1-B9A0-6943F9C614B7}"/>
    <cellStyle name="Ergebnis" xfId="7762" hidden="1" xr:uid="{174BB984-F7C7-4541-B478-96AD52BACBB4}"/>
    <cellStyle name="Ergebnis" xfId="7794" hidden="1" xr:uid="{A1B1AB2E-93A9-429D-B342-384D67704163}"/>
    <cellStyle name="Ergebnis" xfId="7810" hidden="1" xr:uid="{BE065B12-C1AB-43B9-8495-A3AC6F05344B}"/>
    <cellStyle name="Ergebnis" xfId="7848" hidden="1" xr:uid="{B9774FA4-271B-4212-9F29-4F288F2F9193}"/>
    <cellStyle name="Ergebnis" xfId="7832" hidden="1" xr:uid="{C8DBF56F-3D40-4E48-8433-C0982F36CB20}"/>
    <cellStyle name="Ergebnis" xfId="7876" hidden="1" xr:uid="{1DE990EA-40A9-4A0D-B631-B2E4BF8C36B6}"/>
    <cellStyle name="Ergebnis" xfId="7900" hidden="1" xr:uid="{A708A002-E3D4-44C1-BC68-C391CBD48C82}"/>
    <cellStyle name="Ergebnis" xfId="7956" hidden="1" xr:uid="{A712BB80-40C3-446A-B23A-53AB74F25116}"/>
    <cellStyle name="Ergebnis" xfId="7953" hidden="1" xr:uid="{4B8C8CED-C9BC-49BE-8524-0919262BF2A2}"/>
    <cellStyle name="Ergebnis" xfId="7958" hidden="1" xr:uid="{ED303C4B-6E47-44A4-9F34-595F76FD990B}"/>
    <cellStyle name="Ergebnis" xfId="7992" hidden="1" xr:uid="{0D9622DF-38F1-4C9C-B37F-E26BA37CFE14}"/>
    <cellStyle name="Ergebnis" xfId="8024" hidden="1" xr:uid="{C6133ABF-0C43-44B1-A177-31A903FAFEAE}"/>
    <cellStyle name="Ergebnis" xfId="8040" hidden="1" xr:uid="{8BA6CE0F-1F88-4390-889A-BB14AA2DC55D}"/>
    <cellStyle name="Ergebnis" xfId="8078" hidden="1" xr:uid="{A8B68DC1-12F7-4F04-9334-E623947FAE14}"/>
    <cellStyle name="Ergebnis" xfId="8062" hidden="1" xr:uid="{0701D8DB-150F-4A89-A33A-D23B4157D7F0}"/>
    <cellStyle name="Ergebnis" xfId="8127" hidden="1" xr:uid="{82CB85B5-2CCA-438A-9273-B97F8EC7F06C}"/>
    <cellStyle name="Ergebnis" xfId="8702" hidden="1" xr:uid="{7663D20E-9851-4894-A931-898E7CEFE9DB}"/>
    <cellStyle name="Ergebnis" xfId="9014" hidden="1" xr:uid="{42AE3C60-F305-496E-8B41-C1BA2692E174}"/>
    <cellStyle name="Ergebnis" xfId="8994" hidden="1" xr:uid="{05914E51-A990-468D-83D7-0C8DFE05AD54}"/>
    <cellStyle name="Ergebnis" xfId="9029" hidden="1" xr:uid="{22292DD4-30F8-4C18-9F53-792EE008716B}"/>
    <cellStyle name="Ergebnis" xfId="10092" hidden="1" xr:uid="{E36DD905-1C63-43D4-BA9B-7FC25E7F7D33}"/>
    <cellStyle name="Ergebnis" xfId="10124" hidden="1" xr:uid="{7F5F5DEF-ADD9-472F-BDCC-8DA08B0B10C3}"/>
    <cellStyle name="Ergebnis" xfId="10140" hidden="1" xr:uid="{B725BF0B-0E92-447F-A268-738A0B4451F6}"/>
    <cellStyle name="Ergebnis" xfId="10188" hidden="1" xr:uid="{7674188A-9229-4BF7-BBBF-9ADCA592B222}"/>
    <cellStyle name="Ergebnis" xfId="10172" hidden="1" xr:uid="{B76FEDED-D96E-4909-B4BF-715FDF2CB0F9}"/>
    <cellStyle name="Ergebnis" xfId="8187" hidden="1" xr:uid="{4CADB13C-FBC5-4335-AE44-4E493A8F05A8}"/>
    <cellStyle name="Ergebnis" xfId="9795" hidden="1" xr:uid="{0A7F71E4-CF29-46A6-9B8F-016BAEB28E45}"/>
    <cellStyle name="Ergebnis" xfId="8202" hidden="1" xr:uid="{843FD4CF-6A4B-4C8A-B116-1E43808A2C51}"/>
    <cellStyle name="Ergebnis" xfId="9203" hidden="1" xr:uid="{F129A04A-EC47-419B-9999-808D914981DD}"/>
    <cellStyle name="Ergebnis" xfId="9581" hidden="1" xr:uid="{A96CDCC7-61D5-438B-8691-D316394F7C6F}"/>
    <cellStyle name="Ergebnis" xfId="10300" hidden="1" xr:uid="{C9BBCBCA-9C95-4508-8CB9-7F095E16CA8A}"/>
    <cellStyle name="Ergebnis" xfId="10332" hidden="1" xr:uid="{97DE54DE-E0C1-4199-B501-4BA1E6F6EB71}"/>
    <cellStyle name="Ergebnis" xfId="10348" hidden="1" xr:uid="{B66EDBD2-F254-4C59-A8D3-389C412C6EC6}"/>
    <cellStyle name="Ergebnis" xfId="10396" hidden="1" xr:uid="{D1C704A0-624E-4599-991D-6EFFF6EF9A79}"/>
    <cellStyle name="Ergebnis" xfId="10380" hidden="1" xr:uid="{45629D27-8243-41C2-8EA6-2DF7E0975E5B}"/>
    <cellStyle name="Ergebnis" xfId="8112" hidden="1" xr:uid="{3A5745DD-1134-4BED-8791-423208A5AF82}"/>
    <cellStyle name="Ergebnis" xfId="10262" hidden="1" xr:uid="{0C02D7B2-41CC-4464-8FE0-BA4722B52E20}"/>
    <cellStyle name="Ergebnis" xfId="10229" hidden="1" xr:uid="{4A30BCB4-3453-4950-A8F5-7AECF41008D1}"/>
    <cellStyle name="Ergebnis" xfId="10015" hidden="1" xr:uid="{A036424F-5693-4EB9-BC59-500E51865DD7}"/>
    <cellStyle name="Ergebnis" xfId="10082" hidden="1" xr:uid="{31C838D2-FAE3-46D0-A9F2-4B77F49E2298}"/>
    <cellStyle name="Ergebnis" xfId="10429" hidden="1" xr:uid="{DA38BAFA-B6FB-4B87-AE01-79FBB35DA654}"/>
    <cellStyle name="Ergebnis" xfId="10461" hidden="1" xr:uid="{77CBE938-3C67-4433-9279-E5785A129335}"/>
    <cellStyle name="Ergebnis" xfId="10477" hidden="1" xr:uid="{5AF76510-2CC8-41A8-BFEF-036DB1F7DE99}"/>
    <cellStyle name="Ergebnis" xfId="10515" hidden="1" xr:uid="{EE8E117B-FDF9-43ED-931D-591C423CB368}"/>
    <cellStyle name="Ergebnis" xfId="10499" hidden="1" xr:uid="{7DE191B1-3608-4519-ACF5-CC807F9771BE}"/>
    <cellStyle name="Ergebnis" xfId="10544" hidden="1" xr:uid="{BF2F1E39-55CF-4578-AB12-9B44F922A82C}"/>
    <cellStyle name="Ergebnis" xfId="10659" hidden="1" xr:uid="{770ED628-2635-4809-95EE-67B8BE8F09B2}"/>
    <cellStyle name="Ergebnis" xfId="10757" hidden="1" xr:uid="{4F33FFEC-721C-434E-84A9-23857F6461C7}"/>
    <cellStyle name="Ergebnis" xfId="10753" hidden="1" xr:uid="{EF15C671-F6C8-482F-BDB2-3012B14DC903}"/>
    <cellStyle name="Ergebnis" xfId="10764" hidden="1" xr:uid="{B0C7A690-CB68-4A23-8B16-54CEB581B60A}"/>
    <cellStyle name="Ergebnis" xfId="10952" hidden="1" xr:uid="{A428E822-C900-4A62-96D3-A17B15C7C195}"/>
    <cellStyle name="Ergebnis" xfId="10984" hidden="1" xr:uid="{93FFF65C-F3F0-4337-87B1-3C06BE009643}"/>
    <cellStyle name="Ergebnis" xfId="11000" hidden="1" xr:uid="{806514CC-3FDB-4AE5-AB79-314D7DA0B5B8}"/>
    <cellStyle name="Ergebnis" xfId="11038" hidden="1" xr:uid="{5254E052-BA54-44F2-B8D3-3CD0410D4A73}"/>
    <cellStyle name="Ergebnis" xfId="11022" hidden="1" xr:uid="{9E1C9278-06F1-4DD0-B81C-AACF64B9A476}"/>
    <cellStyle name="Ergebnis" xfId="11112" hidden="1" xr:uid="{3113245D-7093-4F8B-A0AB-A2429736C551}"/>
    <cellStyle name="Ergebnis" xfId="11485" hidden="1" xr:uid="{9A6BE198-D08E-4263-BA0D-3D0ADAC4B5EE}"/>
    <cellStyle name="Ergebnis" xfId="11648" hidden="1" xr:uid="{8989CEA8-FE64-4CA5-B3B5-6EF77FD42752}"/>
    <cellStyle name="Ergebnis" xfId="11641" hidden="1" xr:uid="{B193B6C9-350A-479F-8F3A-D109121D99A1}"/>
    <cellStyle name="Ergebnis" xfId="11659" hidden="1" xr:uid="{3B7AAA17-FD03-4F66-8BF1-FE5917738DE9}"/>
    <cellStyle name="Ergebnis" xfId="12575" hidden="1" xr:uid="{918733BE-6277-4646-9F8C-21DC971BC2D9}"/>
    <cellStyle name="Ergebnis" xfId="12607" hidden="1" xr:uid="{EB804A72-1CC4-4713-BC25-A6C412B1909C}"/>
    <cellStyle name="Ergebnis" xfId="12623" hidden="1" xr:uid="{AB828F7C-06C4-42A2-A16C-7874454A6187}"/>
    <cellStyle name="Ergebnis" xfId="12662" hidden="1" xr:uid="{73FDBF9D-FAFE-42B0-84B4-A116E72DEEF9}"/>
    <cellStyle name="Ergebnis" xfId="12646" hidden="1" xr:uid="{AB625A12-09E4-4443-90BE-48B50C60E6E1}"/>
    <cellStyle name="Ergebnis" xfId="11385" hidden="1" xr:uid="{18D56400-E72E-4277-8607-1823C25EE81F}"/>
    <cellStyle name="Ergebnis" xfId="12423" hidden="1" xr:uid="{03EEEB44-4FC2-41DE-ABBD-960ED744BA5B}"/>
    <cellStyle name="Ergebnis" xfId="12284" hidden="1" xr:uid="{21CA5D08-48F8-4C6D-84CE-08950A3393DF}"/>
    <cellStyle name="Ergebnis" xfId="11843" hidden="1" xr:uid="{9F41E9D7-0E1B-4A66-9B64-AC5313258F81}"/>
    <cellStyle name="Ergebnis" xfId="12278" hidden="1" xr:uid="{C1984A82-9F90-425F-9A34-182C41158E85}"/>
    <cellStyle name="Ergebnis" xfId="12777" hidden="1" xr:uid="{E5A2F8E8-9E54-4122-91FD-45CE18993419}"/>
    <cellStyle name="Ergebnis" xfId="12809" hidden="1" xr:uid="{A37C1F3C-EE84-46BA-A77E-5AE2472440B8}"/>
    <cellStyle name="Ergebnis" xfId="12825" hidden="1" xr:uid="{6DBD6454-6A4B-488E-B70C-1429ECD0096F}"/>
    <cellStyle name="Ergebnis" xfId="12869" hidden="1" xr:uid="{DC9AE20A-4617-47DD-9BC2-FAA31231055C}"/>
    <cellStyle name="Ergebnis" xfId="12853" hidden="1" xr:uid="{63A9B89D-E8A6-4B84-A7BB-49515780FBF9}"/>
    <cellStyle name="Ergebnis" xfId="12525" hidden="1" xr:uid="{EAEC4A9E-AD84-4EC7-B997-525DD49537D7}"/>
    <cellStyle name="Ergebnis" xfId="11731" hidden="1" xr:uid="{C04E28EB-5BFA-4B8D-B478-D3DEF4E7B1E9}"/>
    <cellStyle name="Ergebnis" xfId="12195" hidden="1" xr:uid="{877A5E4D-AB7C-4520-9828-F30613898FF7}"/>
    <cellStyle name="Ergebnis" xfId="11179" hidden="1" xr:uid="{F20C9F67-0E7D-4A2A-8D26-A84F90E7C4D0}"/>
    <cellStyle name="Ergebnis" xfId="11081" hidden="1" xr:uid="{CBF53A35-9ADF-42F0-BED6-2D8DD0685251}"/>
    <cellStyle name="Ergebnis" xfId="12955" hidden="1" xr:uid="{5E46FB62-D0A3-4717-A4A8-EC35A1DF42D2}"/>
    <cellStyle name="Ergebnis" xfId="12987" hidden="1" xr:uid="{028DDDAF-4FD8-44A1-8ACA-5FDF30142017}"/>
    <cellStyle name="Ergebnis" xfId="13003" hidden="1" xr:uid="{52F1D3E5-4095-468A-96F0-4E52E2859DEC}"/>
    <cellStyle name="Ergebnis" xfId="13045" hidden="1" xr:uid="{61D4F7EF-A354-4B91-9F61-37086E5AB508}"/>
    <cellStyle name="Ergebnis" xfId="13029" hidden="1" xr:uid="{A5247AC4-8A9A-4867-B557-3516BE1E80E8}"/>
    <cellStyle name="Ergebnis" xfId="12733" hidden="1" xr:uid="{54593F55-23D0-42AE-AF12-463FB05639C7}"/>
    <cellStyle name="Ergebnis" xfId="11544" hidden="1" xr:uid="{DD96D535-DEAE-4B07-9668-15A87B86A84F}"/>
    <cellStyle name="Ergebnis" xfId="11098" hidden="1" xr:uid="{F634715A-6E2B-4636-98F1-1BC3804FAE7F}"/>
    <cellStyle name="Ergebnis" xfId="12544" hidden="1" xr:uid="{37C8AFB7-4FF8-4B32-B347-2C9E214D0CB4}"/>
    <cellStyle name="Ergebnis" xfId="12497" hidden="1" xr:uid="{023A508E-48B9-43E1-9CFE-5BD82E8DCDD8}"/>
    <cellStyle name="Ergebnis" xfId="13089" hidden="1" xr:uid="{0362DB23-9A41-4267-9D0A-10C00EEC1767}"/>
    <cellStyle name="Ergebnis" xfId="13121" hidden="1" xr:uid="{50B090E9-DB2A-446A-B868-7106EBE90938}"/>
    <cellStyle name="Ergebnis" xfId="13137" hidden="1" xr:uid="{6A5A6F95-F511-49A1-B9D5-1A8C478D4769}"/>
    <cellStyle name="Ergebnis" xfId="13178" hidden="1" xr:uid="{C803366B-258A-4B70-864A-5BA69A21CC49}"/>
    <cellStyle name="Ergebnis" xfId="13162" hidden="1" xr:uid="{BA19D755-1347-4335-B8A6-D9A4EDE7A8F0}"/>
    <cellStyle name="Ergebnis" xfId="11316" hidden="1" xr:uid="{817CC1FE-16DA-4CD4-A17E-42B12FE20946}"/>
    <cellStyle name="Ergebnis" xfId="11586" hidden="1" xr:uid="{98276D0A-8F8B-4E5F-9617-0B4722F8DE07}"/>
    <cellStyle name="Ergebnis" xfId="11195" hidden="1" xr:uid="{FAC0C8D2-5E90-45D2-8B1B-1777729D123D}"/>
    <cellStyle name="Ergebnis" xfId="12749" hidden="1" xr:uid="{D8D82E46-C148-41A0-B216-026D77E74250}"/>
    <cellStyle name="Ergebnis" xfId="11627" hidden="1" xr:uid="{F73FC0B3-3BCB-4F87-B0E7-ADA8371EEFDF}"/>
    <cellStyle name="Ergebnis" xfId="13214" hidden="1" xr:uid="{E795129F-2B19-4D8E-B3F1-856F32CCA163}"/>
    <cellStyle name="Ergebnis" xfId="13246" hidden="1" xr:uid="{AEF82CEC-04D7-4EF2-8562-0F1941845FE1}"/>
    <cellStyle name="Ergebnis" xfId="13262" hidden="1" xr:uid="{E6BBCAB6-FD8E-4A1C-9AA8-AF7E4FB77FBA}"/>
    <cellStyle name="Ergebnis" xfId="13304" hidden="1" xr:uid="{10E3E6CC-C4FA-4F95-AA73-FAC2310B9680}"/>
    <cellStyle name="Ergebnis" xfId="13288" hidden="1" xr:uid="{7691F2FF-B274-461A-AE65-B39FCDF8E779}"/>
    <cellStyle name="Ergebnis" xfId="12367" hidden="1" xr:uid="{511F2104-44C4-43AB-9A11-C51B1119ED91}"/>
    <cellStyle name="Ergebnis" xfId="11463" hidden="1" xr:uid="{C7BB5F5D-5420-42D5-A1A1-D53800C7AF20}"/>
    <cellStyle name="Ergebnis" xfId="11853" hidden="1" xr:uid="{8BD9E10F-EBC2-4B95-AEA2-E91EE2C3790F}"/>
    <cellStyle name="Ergebnis" xfId="12921" hidden="1" xr:uid="{A1E0BB6D-1313-4F15-9610-14F7B560378E}"/>
    <cellStyle name="Ergebnis" xfId="11228" hidden="1" xr:uid="{42107FF9-5472-4976-BF90-7723F7B60950}"/>
    <cellStyle name="Ergebnis" xfId="13339" hidden="1" xr:uid="{6C6AAC9F-40ED-416A-B309-D3FA5C4FA42B}"/>
    <cellStyle name="Ergebnis" xfId="13371" hidden="1" xr:uid="{0AB6DBC5-2344-4AA1-9254-3F7DD8C08547}"/>
    <cellStyle name="Ergebnis" xfId="13387" hidden="1" xr:uid="{B83E823C-454C-4FD6-A30A-982D0AB1887C}"/>
    <cellStyle name="Ergebnis" xfId="13435" hidden="1" xr:uid="{E554452E-052F-4203-BF0A-BD43EF950C42}"/>
    <cellStyle name="Ergebnis" xfId="13419" hidden="1" xr:uid="{88340F2A-D18D-4C2A-8B89-1B74BE4D1B97}"/>
    <cellStyle name="Ergebnis" xfId="13552" hidden="1" xr:uid="{4603D1C1-D634-4426-9AB4-5BC71FCBC817}"/>
    <cellStyle name="Ergebnis" xfId="13771" hidden="1" xr:uid="{C0B13F61-0F9A-474F-BD3F-96431FBBE22E}"/>
    <cellStyle name="Ergebnis" xfId="13842" hidden="1" xr:uid="{4C873248-BD49-4157-8C9E-8C3DFC443BFA}"/>
    <cellStyle name="Ergebnis" xfId="13838" hidden="1" xr:uid="{B72CAA20-54F3-42C3-8349-A66A5BC9258D}"/>
    <cellStyle name="Ergebnis" xfId="13847" hidden="1" xr:uid="{B594989D-1A2C-41ED-82C5-6D6132120909}"/>
    <cellStyle name="Ergebnis" xfId="14797" hidden="1" xr:uid="{22F10950-3EF9-4242-9441-A0E7E477BA0A}"/>
    <cellStyle name="Ergebnis" xfId="14829" hidden="1" xr:uid="{9E2BB1A8-8A12-47F4-87DC-83D73C9EE78E}"/>
    <cellStyle name="Ergebnis" xfId="14845" hidden="1" xr:uid="{D76CD835-6E92-4E2A-92EB-93BB872A877F}"/>
    <cellStyle name="Ergebnis" xfId="14884" hidden="1" xr:uid="{79132894-6482-42C5-9F37-630536CAACBA}"/>
    <cellStyle name="Ergebnis" xfId="14868" hidden="1" xr:uid="{996D7AAD-B894-4D8B-99B6-3BEF8893C7C2}"/>
    <cellStyle name="Ergebnis" xfId="14914" hidden="1" xr:uid="{2A7BCF0F-5967-48F2-ADD9-99AC7DCC762D}"/>
    <cellStyle name="Ergebnis" xfId="14938" hidden="1" xr:uid="{E0A13447-2CB0-4FB4-80D0-F2CD636B8DCD}"/>
    <cellStyle name="Ergebnis" xfId="14994" hidden="1" xr:uid="{3F77E2E3-AFAB-43C6-8340-FC2C03961D6E}"/>
    <cellStyle name="Ergebnis" xfId="14991" hidden="1" xr:uid="{C10612DE-9BED-4E27-935D-73045960C4A4}"/>
    <cellStyle name="Ergebnis" xfId="14996" hidden="1" xr:uid="{9C3945AF-C52E-41B6-9332-3CBE8637B469}"/>
    <cellStyle name="Ergebnis" xfId="15030" hidden="1" xr:uid="{A621E6CA-846B-4DB3-9263-2C326D1A96D5}"/>
    <cellStyle name="Ergebnis" xfId="15062" hidden="1" xr:uid="{43B88854-5E0A-461D-ACEE-C4FCF55D8D92}"/>
    <cellStyle name="Ergebnis" xfId="15078" hidden="1" xr:uid="{16CA0464-A6AD-4CC6-9838-30AA65D7D6E7}"/>
    <cellStyle name="Ergebnis" xfId="15116" hidden="1" xr:uid="{B4EEAABC-3904-45C3-9F6D-41A4B72FA2BF}"/>
    <cellStyle name="Ergebnis" xfId="15100" hidden="1" xr:uid="{842BEAE1-EB9C-41FD-8B91-72BDAEA50F76}"/>
    <cellStyle name="Ergebnis" xfId="15189" hidden="1" xr:uid="{1A33E094-8D8D-48A4-92F1-996DDAB40FDB}"/>
    <cellStyle name="Ergebnis" xfId="15761" hidden="1" xr:uid="{A6A2F174-1D10-47BF-8053-EC3892DA6BA0}"/>
    <cellStyle name="Ergebnis" xfId="15947" hidden="1" xr:uid="{AE7EAB12-DA05-4A48-9562-F7AFE56C07EB}"/>
    <cellStyle name="Ergebnis" xfId="15935" hidden="1" xr:uid="{66FD9A13-8793-488E-8C62-4FBA49BC96C0}"/>
    <cellStyle name="Ergebnis" xfId="15954" hidden="1" xr:uid="{51F1C582-CFDF-417B-9088-C0F2FFA1E2AB}"/>
    <cellStyle name="Ergebnis" xfId="17278" hidden="1" xr:uid="{0D73595F-3A25-49BD-AC7F-727E894F2FD4}"/>
    <cellStyle name="Ergebnis" xfId="17310" hidden="1" xr:uid="{C9AC8ED9-3E75-4227-A6D1-C022E383BD40}"/>
    <cellStyle name="Ergebnis" xfId="17326" hidden="1" xr:uid="{C4F1159A-D22C-4A09-9128-D8A5E3D8DE4C}"/>
    <cellStyle name="Ergebnis" xfId="17367" hidden="1" xr:uid="{89F45D1D-B546-443E-9679-99D1C1F78077}"/>
    <cellStyle name="Ergebnis" xfId="17351" hidden="1" xr:uid="{418B7E42-CB0B-4BFD-B229-5BAFB8F452E9}"/>
    <cellStyle name="Ergebnis" xfId="15783" hidden="1" xr:uid="{B9F0CA9C-DBE8-4940-810E-740595369196}"/>
    <cellStyle name="Ergebnis" xfId="17030" hidden="1" xr:uid="{FB994DB9-9EE8-4281-AF3B-B3A1453AE017}"/>
    <cellStyle name="Ergebnis" xfId="16185" hidden="1" xr:uid="{ADED1A66-30C4-4C77-8351-268ED3BDBC89}"/>
    <cellStyle name="Ergebnis" xfId="16827" hidden="1" xr:uid="{5764D77E-C0AF-459C-95CD-02733218C0CA}"/>
    <cellStyle name="Ergebnis" xfId="16182" hidden="1" xr:uid="{05251925-A959-4756-9E27-7F8FE9F097F9}"/>
    <cellStyle name="Ergebnis" xfId="17434" hidden="1" xr:uid="{692A85E5-2DDA-49A6-9256-446230AEA85A}"/>
    <cellStyle name="Ergebnis" xfId="17466" hidden="1" xr:uid="{D2AF6A87-25CA-4256-999B-DFA8FEE8B96C}"/>
    <cellStyle name="Ergebnis" xfId="17482" hidden="1" xr:uid="{8B42E87A-6984-46CC-BD72-5AD20DAD5DB9}"/>
    <cellStyle name="Ergebnis" xfId="17530" hidden="1" xr:uid="{5C73E738-CE70-440D-BE49-67D4399C47E3}"/>
    <cellStyle name="Ergebnis" xfId="17514" hidden="1" xr:uid="{4C5D8D80-048D-4652-90A3-288903A7B0DC}"/>
    <cellStyle name="Ergebnis" xfId="15739" hidden="1" xr:uid="{0CF9E641-0E11-43E0-B606-3950608E4A2D}"/>
    <cellStyle name="Ergebnis" xfId="16068" hidden="1" xr:uid="{AE41444E-0318-4140-84A0-EF439D96FA09}"/>
    <cellStyle name="Ergebnis" xfId="17267" hidden="1" xr:uid="{27C819B6-A504-4002-95FB-D369B4D9C509}"/>
    <cellStyle name="Ergebnis" xfId="15613" hidden="1" xr:uid="{B1E1E8A1-6510-4B25-814C-48801D138B0B}"/>
    <cellStyle name="Ergebnis" xfId="15965" hidden="1" xr:uid="{4DAEE65D-0D4A-4C3D-907C-A9B7018B833C}"/>
    <cellStyle name="Ergebnis" xfId="17578" hidden="1" xr:uid="{C0A5B421-7919-4091-A02F-AAEA7E07D047}"/>
    <cellStyle name="Ergebnis" xfId="17610" hidden="1" xr:uid="{D5F48334-49B4-4092-B04B-E26AE4CC60FA}"/>
    <cellStyle name="Ergebnis" xfId="17626" hidden="1" xr:uid="{89E3574C-7A65-44F8-B943-D4707B7EB640}"/>
    <cellStyle name="Ergebnis" xfId="17674" hidden="1" xr:uid="{AD51163A-9EA2-4CA3-8A76-F0DFC3902BB2}"/>
    <cellStyle name="Ergebnis" xfId="17658" hidden="1" xr:uid="{178FC372-4166-4584-8507-8055749BACA1}"/>
    <cellStyle name="Ergebnis" xfId="13679" hidden="1" xr:uid="{B266052B-4592-44C0-B388-016D9A17EE64}"/>
    <cellStyle name="Ergebnis" xfId="14589" hidden="1" xr:uid="{647A1EB9-D228-4221-A6CD-F523F3145670}"/>
    <cellStyle name="Ergebnis" xfId="14361" hidden="1" xr:uid="{86C779BC-3671-459E-A048-C6FF67CE515B}"/>
    <cellStyle name="Ergebnis" xfId="14378" hidden="1" xr:uid="{424454AA-AEEC-426E-A7F3-C1E48D623690}"/>
    <cellStyle name="Ergebnis" xfId="14346" hidden="1" xr:uid="{FE167ED8-E08B-4E10-A521-14E5512B4FF7}"/>
    <cellStyle name="Ergebnis" xfId="17718" hidden="1" xr:uid="{1D579BB5-7B83-4B89-A36B-6DB9D0C6B5AD}"/>
    <cellStyle name="Ergebnis" xfId="17750" hidden="1" xr:uid="{70B09116-EC4D-47F9-8007-61FFBC716C97}"/>
    <cellStyle name="Ergebnis" xfId="17766" hidden="1" xr:uid="{66F95568-879A-4FD5-84E4-363ED489A434}"/>
    <cellStyle name="Ergebnis" xfId="17814" hidden="1" xr:uid="{5DBA78DE-93AA-46BB-A6F8-6233D2143241}"/>
    <cellStyle name="Ergebnis" xfId="17798" hidden="1" xr:uid="{7FCD37DA-61FD-4BD4-AC6A-B28A5058E582}"/>
    <cellStyle name="Ergebnis" xfId="17854" hidden="1" xr:uid="{603B6FA6-7BA1-4EAC-964F-08D4613E5D1B}"/>
    <cellStyle name="Ergebnis" xfId="18372" hidden="1" xr:uid="{E8A44296-EE71-4C73-994B-DB24876F7F84}"/>
    <cellStyle name="Ergebnis" xfId="18684" hidden="1" xr:uid="{A57B07FF-6BC5-4921-8DAD-6DC0BDFA055D}"/>
    <cellStyle name="Ergebnis" xfId="18664" hidden="1" xr:uid="{D36B6C27-E778-47A6-A3BC-E6412CD30BC3}"/>
    <cellStyle name="Ergebnis" xfId="18699" hidden="1" xr:uid="{FF6A6947-A3BB-4833-A807-548F94C59DD1}"/>
    <cellStyle name="Ergebnis" xfId="18978" hidden="1" xr:uid="{C6E551AB-1D52-4D35-9095-EFC4FAA291DB}"/>
    <cellStyle name="Ergebnis" xfId="19010" hidden="1" xr:uid="{BACB20EC-51EE-42FD-AF00-F323695641BE}"/>
    <cellStyle name="Ergebnis" xfId="19026" hidden="1" xr:uid="{23304E89-412C-4E3D-B946-A4450B134C7D}"/>
    <cellStyle name="Ergebnis" xfId="19074" hidden="1" xr:uid="{F50B2F62-CE7F-478C-8AB4-B6F28EC0429E}"/>
    <cellStyle name="Ergebnis" xfId="19058" hidden="1" xr:uid="{1DA477FA-1C29-4A0A-B95A-70E09F911A81}"/>
    <cellStyle name="Ergebnis 2" xfId="568" xr:uid="{0D999C2A-10EB-4BB9-BBC9-B61654F9F57B}"/>
    <cellStyle name="Ergebnis 2 10" xfId="12334" xr:uid="{5A9D337B-BE20-4439-A84F-0CA4026DEA4B}"/>
    <cellStyle name="Ergebnis 2 11" xfId="13792" xr:uid="{634BE9F2-9BC0-4EC7-9574-D693D6566D36}"/>
    <cellStyle name="Ergebnis 2 12" xfId="17926" xr:uid="{AB77E752-FB67-4AE1-AAAB-278F9ABCDC9C}"/>
    <cellStyle name="Ergebnis 2 2" xfId="824" xr:uid="{C1023847-6E85-4067-ACC1-7C4BB3F75D6C}"/>
    <cellStyle name="Ergebnis 2 2 2" xfId="1039" xr:uid="{5E4720A7-FA8C-44F2-AB0A-66F7AFA8A795}"/>
    <cellStyle name="Ergebnis 2 2 2 2" xfId="1109" xr:uid="{A4089A99-6D73-4E8C-82F9-4197C8D65B6E}"/>
    <cellStyle name="Ergebnis 2 2 2 2 2" xfId="5607" xr:uid="{4D40B407-1B26-4BB8-9860-A88FAFD5D6E1}"/>
    <cellStyle name="Ergebnis 2 2 2 2 2 2" xfId="17039" xr:uid="{74CEC497-035B-47EF-9351-AD1892CB0A1D}"/>
    <cellStyle name="Ergebnis 2 2 2 2 3" xfId="5059" xr:uid="{A2014417-84CF-48E5-90A8-0A42246E23A3}"/>
    <cellStyle name="Ergebnis 2 2 2 2 3 2" xfId="16491" xr:uid="{D7B71719-B885-4508-BA07-1E9A1026DC89}"/>
    <cellStyle name="Ergebnis 2 2 2 2 4" xfId="8691" xr:uid="{51CFA417-1140-4AA7-979A-E740EEC50C6B}"/>
    <cellStyle name="Ergebnis 2 2 2 2 5" xfId="9287" xr:uid="{2E13E4B2-2DBB-47C1-BE30-A2C20F3D04CA}"/>
    <cellStyle name="Ergebnis 2 2 2 2 6" xfId="11885" xr:uid="{4A863444-5DC9-4BED-879A-301B4CE0354D}"/>
    <cellStyle name="Ergebnis 2 2 2 2 7" xfId="14037" xr:uid="{92FAE74A-58FA-4538-B334-4083DD1C7180}"/>
    <cellStyle name="Ergebnis 2 2 2 2 8" xfId="18361" xr:uid="{E16CDACE-597B-4DF2-B372-3415F3A42310}"/>
    <cellStyle name="Ergebnis 2 2 2 3" xfId="4838" xr:uid="{65C13B67-CCC7-4E04-99B0-271E69FBFDCE}"/>
    <cellStyle name="Ergebnis 2 2 2 3 2" xfId="16270" xr:uid="{C6E16DCA-0553-43B9-902B-1425EECA007E}"/>
    <cellStyle name="Ergebnis 2 2 2 4" xfId="5017" xr:uid="{BE6B1365-1909-4305-80D4-786DE76EAD26}"/>
    <cellStyle name="Ergebnis 2 2 2 4 2" xfId="16449" xr:uid="{4B5A005F-CB8C-44DB-9C17-775DB5D52DAC}"/>
    <cellStyle name="Ergebnis 2 2 2 5" xfId="9297" xr:uid="{132B5343-8D12-434F-BC0A-1F4667407DB6}"/>
    <cellStyle name="Ergebnis 2 2 2 6" xfId="12913" xr:uid="{33D8BC91-717A-47EC-872F-BEE8D28B666F}"/>
    <cellStyle name="Ergebnis 2 2 2 7" xfId="14627" xr:uid="{2E88BB83-DF9F-4640-88BB-AE1F73338561}"/>
    <cellStyle name="Ergebnis 2 2 2 8" xfId="18292" xr:uid="{8078A8D0-BF5C-46FB-92AD-4414B9915EB2}"/>
    <cellStyle name="Ergebnis 2 2 3" xfId="1408" xr:uid="{CD81DED3-B928-41D5-8637-F7DE055BEA3C}"/>
    <cellStyle name="Ergebnis 2 2 3 2" xfId="5397" xr:uid="{A8DFE813-5CBE-4289-B363-E6CA5324F9D4}"/>
    <cellStyle name="Ergebnis 2 2 3 2 2" xfId="16829" xr:uid="{07436C99-DC9F-4AF1-910A-A5A85811547B}"/>
    <cellStyle name="Ergebnis 2 2 3 3" xfId="5724" xr:uid="{C3CEF7CC-48D2-4E7B-9222-A95DAAB8B31C}"/>
    <cellStyle name="Ergebnis 2 2 3 3 2" xfId="17156" xr:uid="{FBD1A9B5-8086-4C02-97B4-FA8B6F8FB800}"/>
    <cellStyle name="Ergebnis 2 2 3 4" xfId="8990" xr:uid="{B7DB741E-9B40-431C-B738-9A5F4E339C56}"/>
    <cellStyle name="Ergebnis 2 2 3 5" xfId="9606" xr:uid="{60D00DAB-65A5-4EE1-B134-F215C217357D}"/>
    <cellStyle name="Ergebnis 2 2 3 6" xfId="11305" xr:uid="{662601B0-572D-4D61-A68A-CD664E29355A}"/>
    <cellStyle name="Ergebnis 2 2 3 7" xfId="13974" xr:uid="{27E412AC-55F8-4E2D-A549-2EAD20DB9A3A}"/>
    <cellStyle name="Ergebnis 2 2 3 8" xfId="18660" xr:uid="{642DC3C1-BFC9-4B94-AC1F-DB358FE9B529}"/>
    <cellStyle name="Ergebnis 2 2 4" xfId="3989" xr:uid="{9484D1BF-1906-4936-B26E-7AD4373DA710}"/>
    <cellStyle name="Ergebnis 2 2 4 2" xfId="15421" xr:uid="{040A7B07-9811-4D83-9F33-B5590E52C680}"/>
    <cellStyle name="Ergebnis 2 2 5" xfId="4894" xr:uid="{12AA025D-FC6F-4F77-9B97-909EF81B777C}"/>
    <cellStyle name="Ergebnis 2 2 5 2" xfId="16326" xr:uid="{C4AAC113-7DD6-4DFC-AD10-EDF6C72BDBF9}"/>
    <cellStyle name="Ergebnis 2 2 6" xfId="9349" xr:uid="{3C3FFB4F-CA47-4806-AB94-8B9812FD9CEE}"/>
    <cellStyle name="Ergebnis 2 2 7" xfId="11436" xr:uid="{269763B1-919E-4602-8BFA-84CC50378F1D}"/>
    <cellStyle name="Ergebnis 2 2 8" xfId="13613" xr:uid="{95552A6E-1C1C-4F36-B697-4C0AD88C1789}"/>
    <cellStyle name="Ergebnis 2 2 9" xfId="18078" xr:uid="{4F76A52A-BD2E-4E13-A165-D475DA48B643}"/>
    <cellStyle name="Ergebnis 2 3" xfId="756" xr:uid="{5EF9C264-489E-4E01-9B3A-557B470C46BC}"/>
    <cellStyle name="Ergebnis 2 3 2" xfId="971" xr:uid="{CE85DE48-B91C-48A3-9EB1-FC4A3B0293C3}"/>
    <cellStyle name="Ergebnis 2 3 2 2" xfId="1207" xr:uid="{0BE27004-69E6-47E7-9489-64DF3CB47239}"/>
    <cellStyle name="Ergebnis 2 3 2 2 2" xfId="3827" xr:uid="{559CEB2D-93E4-448A-8E3A-01A48A86A755}"/>
    <cellStyle name="Ergebnis 2 3 2 2 2 2" xfId="15259" xr:uid="{7A7A2EE7-00C0-4647-9371-E0CBC42C587D}"/>
    <cellStyle name="Ergebnis 2 3 2 2 3" xfId="3905" xr:uid="{5AFC5127-474C-41E9-B892-572B17570937}"/>
    <cellStyle name="Ergebnis 2 3 2 2 3 2" xfId="15337" xr:uid="{7F09B446-3A2F-48A7-84F0-1A49911FF5F5}"/>
    <cellStyle name="Ergebnis 2 3 2 2 4" xfId="8789" xr:uid="{E9EF9C8A-BE5A-4BCC-BEE2-E3DE99864271}"/>
    <cellStyle name="Ergebnis 2 3 2 2 5" xfId="9268" xr:uid="{304EF85B-D4A9-432F-BEED-FC49EE379F9F}"/>
    <cellStyle name="Ergebnis 2 3 2 2 6" xfId="11830" xr:uid="{F281766F-33C6-4CAB-9A1F-09CD794E1CEF}"/>
    <cellStyle name="Ergebnis 2 3 2 2 7" xfId="14522" xr:uid="{563E8F58-57EA-4DCE-AE21-1EB3580E3B26}"/>
    <cellStyle name="Ergebnis 2 3 2 2 8" xfId="18459" xr:uid="{FCF9BB6E-919C-4EB2-AB56-EBCD2D0AD1B1}"/>
    <cellStyle name="Ergebnis 2 3 2 3" xfId="4015" xr:uid="{716177F7-78A5-48EF-BBDC-730DD70575E7}"/>
    <cellStyle name="Ergebnis 2 3 2 3 2" xfId="15447" xr:uid="{083880C5-F2F4-40F6-9809-F2D64BBD340F}"/>
    <cellStyle name="Ergebnis 2 3 2 4" xfId="4282" xr:uid="{36C8353B-FE61-41AA-AD09-14CD3AA9A5CB}"/>
    <cellStyle name="Ergebnis 2 3 2 4 2" xfId="15714" xr:uid="{38E076E0-26A2-4D8A-A57C-5572733909BA}"/>
    <cellStyle name="Ergebnis 2 3 2 5" xfId="9314" xr:uid="{1F077A38-9438-44B9-9477-43D4A7FDC5DC}"/>
    <cellStyle name="Ergebnis 2 3 2 6" xfId="11725" xr:uid="{C29FB88E-D94E-4A2D-BC43-36262EC5A4A6}"/>
    <cellStyle name="Ergebnis 2 3 2 7" xfId="13632" xr:uid="{459A2401-DE48-4F76-AAB7-1FE44CEE4338}"/>
    <cellStyle name="Ergebnis 2 3 2 8" xfId="18224" xr:uid="{BE333ED0-D23F-4B59-880C-C23DCCB82AA1}"/>
    <cellStyle name="Ergebnis 2 3 3" xfId="1237" xr:uid="{71A70B30-2E42-48F4-962F-4C48ABF3F44F}"/>
    <cellStyle name="Ergebnis 2 3 3 2" xfId="4788" xr:uid="{5FA1C847-64AC-4CA0-A77F-FC9A8A6EA73F}"/>
    <cellStyle name="Ergebnis 2 3 3 2 2" xfId="16220" xr:uid="{028717EB-854C-43E7-BD54-441B25DB0C0D}"/>
    <cellStyle name="Ergebnis 2 3 3 3" xfId="5249" xr:uid="{C7054508-3291-4836-8C64-B41A33D95AD0}"/>
    <cellStyle name="Ergebnis 2 3 3 3 2" xfId="16681" xr:uid="{BC4906B3-32D5-4396-A42A-9D128DB8508C}"/>
    <cellStyle name="Ergebnis 2 3 3 4" xfId="8819" xr:uid="{E383A608-EB30-49C2-82A4-7FFFB1589CF0}"/>
    <cellStyle name="Ergebnis 2 3 3 5" xfId="9708" xr:uid="{88C0399C-C42D-454C-B1A0-A1A784A8B77C}"/>
    <cellStyle name="Ergebnis 2 3 3 6" xfId="11920" xr:uid="{7FB8BF52-914A-45B8-A922-EC76A2897326}"/>
    <cellStyle name="Ergebnis 2 3 3 7" xfId="14497" xr:uid="{214E1EAE-CF20-45EF-A4D8-E4B08FDF32A6}"/>
    <cellStyle name="Ergebnis 2 3 3 8" xfId="18489" xr:uid="{DE089A00-4481-4C70-86F5-BAF338991FE5}"/>
    <cellStyle name="Ergebnis 2 3 4" xfId="3858" xr:uid="{DB145EC5-A13D-461C-A237-21B9BC001723}"/>
    <cellStyle name="Ergebnis 2 3 4 2" xfId="15290" xr:uid="{6CC60383-F068-45E1-9F39-07B104595BAE}"/>
    <cellStyle name="Ergebnis 2 3 5" xfId="4112" xr:uid="{5F4B7417-1ED1-4DC9-BE3A-A6FF21878E0E}"/>
    <cellStyle name="Ergebnis 2 3 5 2" xfId="15544" xr:uid="{2EC1CABB-455A-4268-9D62-B7BF05A0985B}"/>
    <cellStyle name="Ergebnis 2 3 6" xfId="8261" xr:uid="{21E6802C-867F-4AAA-8CD7-C3E893122FE0}"/>
    <cellStyle name="Ergebnis 2 3 7" xfId="11542" xr:uid="{14FEA0BA-3272-4B4B-8084-C744F995254D}"/>
    <cellStyle name="Ergebnis 2 3 8" xfId="14729" xr:uid="{472D97ED-4D77-425C-9519-968F6D1B8118}"/>
    <cellStyle name="Ergebnis 2 3 9" xfId="18010" xr:uid="{46AA0C76-458A-46AB-91F1-4176EA96D6D4}"/>
    <cellStyle name="Ergebnis 2 4" xfId="747" xr:uid="{E9566FAF-F51F-4ED3-A442-DDCC30FF09E3}"/>
    <cellStyle name="Ergebnis 2 4 2" xfId="962" xr:uid="{29916E14-A002-4106-9E06-28DF1CF96007}"/>
    <cellStyle name="Ergebnis 2 4 2 2" xfId="1222" xr:uid="{DFCA1D84-70EA-4E05-B4D9-2AC88ED9726A}"/>
    <cellStyle name="Ergebnis 2 4 2 2 2" xfId="4791" xr:uid="{C432F765-008A-49D2-88D9-44F6E387C29A}"/>
    <cellStyle name="Ergebnis 2 4 2 2 2 2" xfId="16223" xr:uid="{66D74CA0-C82F-4C97-9B8D-1658A5580506}"/>
    <cellStyle name="Ergebnis 2 4 2 2 3" xfId="5094" xr:uid="{1476FF6B-97F8-4A7A-B405-C8458890D8B1}"/>
    <cellStyle name="Ergebnis 2 4 2 2 3 2" xfId="16526" xr:uid="{F8967238-3BC4-415B-9DE3-82B895A5F2FE}"/>
    <cellStyle name="Ergebnis 2 4 2 2 4" xfId="8804" xr:uid="{038F856A-AF1E-46F1-98C7-7B8F25F7BB04}"/>
    <cellStyle name="Ergebnis 2 4 2 2 5" xfId="9720" xr:uid="{69857F25-F5DB-4CD8-B042-42C43F9D7534}"/>
    <cellStyle name="Ergebnis 2 4 2 2 6" xfId="12401" xr:uid="{5800FAC8-B5A9-4F1B-9E52-2570619E14DF}"/>
    <cellStyle name="Ergebnis 2 4 2 2 7" xfId="14510" xr:uid="{B19EEFBB-0232-4B19-A873-847AEBCCAC85}"/>
    <cellStyle name="Ergebnis 2 4 2 2 8" xfId="18474" xr:uid="{BE66040F-7553-4453-8C69-9A730AC779E9}"/>
    <cellStyle name="Ergebnis 2 4 2 3" xfId="5644" xr:uid="{18A45C6A-C383-4E00-8183-05508C65AA43}"/>
    <cellStyle name="Ergebnis 2 4 2 3 2" xfId="17076" xr:uid="{EBC999E5-B06E-4C3A-BD32-E8535371F9D4}"/>
    <cellStyle name="Ergebnis 2 4 2 4" xfId="4221" xr:uid="{C7ED7359-BD3E-4AA1-9A68-75FB3CA74F0E}"/>
    <cellStyle name="Ergebnis 2 4 2 4 2" xfId="15653" xr:uid="{9A690E03-110F-4281-BC75-5B2738DA3F78}"/>
    <cellStyle name="Ergebnis 2 4 2 5" xfId="9318" xr:uid="{2AB23053-7303-4EB7-9B09-6CF4DE851906}"/>
    <cellStyle name="Ergebnis 2 4 2 6" xfId="11286" xr:uid="{9AD26664-1367-4577-B135-4114AF32E254}"/>
    <cellStyle name="Ergebnis 2 4 2 7" xfId="13693" xr:uid="{7B228786-A5BE-4A6E-9E47-03B9CB1C07DE}"/>
    <cellStyle name="Ergebnis 2 4 2 8" xfId="18215" xr:uid="{A1511312-42AB-41D5-80FF-D746F7A8EA86}"/>
    <cellStyle name="Ergebnis 2 4 3" xfId="1466" xr:uid="{25AAB721-2B36-44C1-9EEA-A672B26228BF}"/>
    <cellStyle name="Ergebnis 2 4 3 2" xfId="4746" xr:uid="{9FEC2793-6583-42F4-8ED5-EFBB68D68550}"/>
    <cellStyle name="Ergebnis 2 4 3 2 2" xfId="16178" xr:uid="{9084325C-62EA-4889-863C-71CFE08F8D3C}"/>
    <cellStyle name="Ergebnis 2 4 3 3" xfId="3910" xr:uid="{6F98E576-BA85-4E76-91B7-6AB36724A46A}"/>
    <cellStyle name="Ergebnis 2 4 3 3 2" xfId="15342" xr:uid="{56E20DE5-0761-4E4C-9E61-1ED56697B6A8}"/>
    <cellStyle name="Ergebnis 2 4 3 4" xfId="9048" xr:uid="{1779B291-A363-4E76-A5F7-E7E78818C775}"/>
    <cellStyle name="Ergebnis 2 4 3 5" xfId="8585" xr:uid="{B815CFBA-A8E9-4D54-9B8E-0983902DA93F}"/>
    <cellStyle name="Ergebnis 2 4 3 6" xfId="12702" xr:uid="{177C448B-65F2-4D73-945E-10A92BF0F6B0}"/>
    <cellStyle name="Ergebnis 2 4 3 7" xfId="14332" xr:uid="{81E42BCC-D563-4E7E-BA69-BECDA9D02E2D}"/>
    <cellStyle name="Ergebnis 2 4 3 8" xfId="18718" xr:uid="{68781D32-55B0-4075-8CF5-61BC5BD812E1}"/>
    <cellStyle name="Ergebnis 2 4 4" xfId="3742" xr:uid="{0E18F641-CC20-4FBB-9490-BDF033C2B024}"/>
    <cellStyle name="Ergebnis 2 4 4 2" xfId="15174" xr:uid="{083A5F4A-0DA5-43AD-A3F3-E783525A901B}"/>
    <cellStyle name="Ergebnis 2 4 5" xfId="4915" xr:uid="{F6A5147F-26AD-4F40-8771-84EC9089777F}"/>
    <cellStyle name="Ergebnis 2 4 5 2" xfId="16347" xr:uid="{FA694A42-F39D-44DE-A6B9-FE6529037B48}"/>
    <cellStyle name="Ergebnis 2 4 6" xfId="9986" xr:uid="{F78C8FB5-E8AB-4BBF-8675-ECDDE3D21797}"/>
    <cellStyle name="Ergebnis 2 4 7" xfId="11899" xr:uid="{D527BD1F-8374-42DF-9BCB-8C897D513402}"/>
    <cellStyle name="Ergebnis 2 4 8" xfId="14734" xr:uid="{47E08E91-041C-4109-BE38-EEF4EB60B2A0}"/>
    <cellStyle name="Ergebnis 2 4 9" xfId="18001" xr:uid="{00664301-63B0-4075-B682-0F8FD02CB434}"/>
    <cellStyle name="Ergebnis 2 5" xfId="882" xr:uid="{A1727D58-7037-41B7-818A-3FBD2F4BBBEF}"/>
    <cellStyle name="Ergebnis 2 5 2" xfId="1398" xr:uid="{99F3895A-3414-4D31-9D90-354F7B90DEA3}"/>
    <cellStyle name="Ergebnis 2 5 2 2" xfId="5404" xr:uid="{E9C71C0B-AC69-4EDE-97E3-A10DFEBDDF47}"/>
    <cellStyle name="Ergebnis 2 5 2 2 2" xfId="16836" xr:uid="{08D309BE-8F2E-4015-A435-970F07C46916}"/>
    <cellStyle name="Ergebnis 2 5 2 3" xfId="3745" xr:uid="{DC0344D2-0F32-4B0E-9EC4-E3B5949235EA}"/>
    <cellStyle name="Ergebnis 2 5 2 3 2" xfId="15177" xr:uid="{EB16144C-6FCF-40FD-8C22-3504912ECF0E}"/>
    <cellStyle name="Ergebnis 2 5 2 4" xfId="8980" xr:uid="{1835B16A-D81F-49D0-A738-F6E5C9829C09}"/>
    <cellStyle name="Ergebnis 2 5 2 5" xfId="8170" xr:uid="{4DA42E57-1AF4-4BAA-A76C-C1A09BEA5AD9}"/>
    <cellStyle name="Ergebnis 2 5 2 6" xfId="12331" xr:uid="{F0BAD1F6-4AE9-4CA7-8EE2-5216243D5570}"/>
    <cellStyle name="Ergebnis 2 5 2 7" xfId="13978" xr:uid="{542FD29E-D24F-4472-9125-57264DBE3D3C}"/>
    <cellStyle name="Ergebnis 2 5 2 8" xfId="18650" xr:uid="{B150168E-AA04-4B12-A4B1-52BB694A58CC}"/>
    <cellStyle name="Ergebnis 2 5 3" xfId="5667" xr:uid="{08814425-0F0A-4073-98BF-5FD6C39200F6}"/>
    <cellStyle name="Ergebnis 2 5 3 2" xfId="17099" xr:uid="{83D9F036-E844-4B63-A88D-A2CBBF5153A4}"/>
    <cellStyle name="Ergebnis 2 5 4" xfId="4972" xr:uid="{6A3A79C1-67CA-4D1A-80BB-1FA381392DCC}"/>
    <cellStyle name="Ergebnis 2 5 4 2" xfId="16404" xr:uid="{DA3D7198-50A8-4A74-9920-D28B501C53FF}"/>
    <cellStyle name="Ergebnis 2 5 5" xfId="9959" xr:uid="{F0109660-A6E6-4426-8F9A-D228335E6DE3}"/>
    <cellStyle name="Ergebnis 2 5 6" xfId="11574" xr:uid="{62D61E60-7CCA-43A1-BC0E-07F3FE5C837B}"/>
    <cellStyle name="Ergebnis 2 5 7" xfId="13612" xr:uid="{5E2A4819-DD11-4AE4-B3C9-57B97DDCBBEA}"/>
    <cellStyle name="Ergebnis 2 5 8" xfId="18135" xr:uid="{46C041AC-4A4E-4087-B05F-C5D6B71EACA0}"/>
    <cellStyle name="Ergebnis 2 6" xfId="1375" xr:uid="{48D47A8B-38DF-4B05-B5FE-A0E2688362C8}"/>
    <cellStyle name="Ergebnis 2 6 2" xfId="4765" xr:uid="{8B7EB1B6-9EA1-4E3C-B69C-E3AD8FBC2E5A}"/>
    <cellStyle name="Ergebnis 2 6 2 2" xfId="16197" xr:uid="{8AE3513E-EDCD-4AAE-8AC3-2B167BFB0CDE}"/>
    <cellStyle name="Ergebnis 2 6 3" xfId="4545" xr:uid="{27000C16-113D-45EE-A823-5EAE5E025C0F}"/>
    <cellStyle name="Ergebnis 2 6 3 2" xfId="15977" xr:uid="{1A18730B-4347-4ADB-9B2A-CF283F24196E}"/>
    <cellStyle name="Ergebnis 2 6 4" xfId="8957" xr:uid="{33182D51-DE97-40C7-AD5A-2FA0AD354522}"/>
    <cellStyle name="Ergebnis 2 6 5" xfId="9215" xr:uid="{58B9EF67-A3BC-46D8-9A93-5FFA4B35DA60}"/>
    <cellStyle name="Ergebnis 2 6 6" xfId="11158" xr:uid="{88C9931F-B14C-41BF-9DAD-EA080B1D207B}"/>
    <cellStyle name="Ergebnis 2 6 7" xfId="14400" xr:uid="{2DA17F85-E05C-4229-8AC2-0A838ACC3C39}"/>
    <cellStyle name="Ergebnis 2 6 8" xfId="18627" xr:uid="{3ADF6ABC-6C8D-4471-A368-CDD8EE761B47}"/>
    <cellStyle name="Ergebnis 2 7" xfId="5720" xr:uid="{C4008899-7FB8-436A-8246-B712A2B68697}"/>
    <cellStyle name="Ergebnis 2 7 2" xfId="17152" xr:uid="{E3F86553-988D-463F-ACBE-E806C6155AD3}"/>
    <cellStyle name="Ergebnis 2 8" xfId="3897" xr:uid="{8C065FA4-52EB-400D-A743-6FCC6106297F}"/>
    <cellStyle name="Ergebnis 2 8 2" xfId="15329" xr:uid="{72A91477-D58A-48C2-B001-DFEC66A0F4CC}"/>
    <cellStyle name="Ergebnis 2 9" xfId="10011" xr:uid="{7A78B410-8565-433C-B9CF-5CA37F8C992B}"/>
    <cellStyle name="Ergebnis 3" xfId="461" xr:uid="{FBA79DA1-12AD-4CE6-AF17-2CCB7443DF90}"/>
    <cellStyle name="Ergebnis 3 10" xfId="12436" xr:uid="{0F979B2B-210A-48D0-B42D-8D30BEC80991}"/>
    <cellStyle name="Ergebnis 3 11" xfId="14742" xr:uid="{95DB33CC-D8CA-462E-BEB9-301A5EDF12EC}"/>
    <cellStyle name="Ergebnis 3 12" xfId="17919" xr:uid="{8D431422-853D-43EA-9BA8-F7963E702EB3}"/>
    <cellStyle name="Ergebnis 3 2" xfId="798" xr:uid="{75088425-39C5-4FB2-B8FB-63673DB5AC6B}"/>
    <cellStyle name="Ergebnis 3 2 2" xfId="1013" xr:uid="{1526D50C-BC15-4B29-868A-0525A1AA598C}"/>
    <cellStyle name="Ergebnis 3 2 2 2" xfId="1428" xr:uid="{EBA475B4-BC80-4E3A-B56B-9DE64EDFBDA3}"/>
    <cellStyle name="Ergebnis 3 2 2 2 2" xfId="4754" xr:uid="{B3EFA174-4E56-4A7D-90B3-9217A947A853}"/>
    <cellStyle name="Ergebnis 3 2 2 2 2 2" xfId="16186" xr:uid="{CAFFD237-5C4F-4818-AFF4-856DE12EA48E}"/>
    <cellStyle name="Ergebnis 3 2 2 2 3" xfId="4924" xr:uid="{BAA6C958-FDD9-4A9D-A1A1-01E7DB3CF9FF}"/>
    <cellStyle name="Ergebnis 3 2 2 2 3 2" xfId="16356" xr:uid="{8D50FF8B-EC2F-4580-8CA0-9477AEA4699C}"/>
    <cellStyle name="Ergebnis 3 2 2 2 4" xfId="9010" xr:uid="{BA773152-1053-40A5-98DC-7384CFC27AB3}"/>
    <cellStyle name="Ergebnis 3 2 2 2 5" xfId="9597" xr:uid="{085D1988-24C9-4E87-A54B-B832E7DAD95E}"/>
    <cellStyle name="Ergebnis 3 2 2 2 6" xfId="12067" xr:uid="{580C939D-7B03-40C7-AE00-FC1753A63AB5}"/>
    <cellStyle name="Ergebnis 3 2 2 2 7" xfId="14363" xr:uid="{43E15805-04BF-4119-8815-37C6A2CDE50C}"/>
    <cellStyle name="Ergebnis 3 2 2 2 8" xfId="18680" xr:uid="{2FFF39F1-5488-4EC7-8C74-5A6DC8E0C812}"/>
    <cellStyle name="Ergebnis 3 2 2 3" xfId="4063" xr:uid="{38AD8B67-3E2E-40E0-800B-F0B14C03AB9C}"/>
    <cellStyle name="Ergebnis 3 2 2 3 2" xfId="15495" xr:uid="{35B00234-404F-4CF0-BB5C-AD8A21EF132D}"/>
    <cellStyle name="Ergebnis 3 2 2 4" xfId="5004" xr:uid="{75CBD671-7110-4EB8-B804-CA2EC2F7493D}"/>
    <cellStyle name="Ergebnis 3 2 2 4 2" xfId="16436" xr:uid="{4023DF11-1DCE-47CD-84DD-BB5EE0DB711B}"/>
    <cellStyle name="Ergebnis 3 2 2 5" xfId="9302" xr:uid="{9FF39BD3-4E40-4A79-95E3-7F125309F881}"/>
    <cellStyle name="Ergebnis 3 2 2 6" xfId="11628" xr:uid="{63B8118B-D722-4221-B48D-134CF586FAAD}"/>
    <cellStyle name="Ergebnis 3 2 2 7" xfId="14649" xr:uid="{64BFB9C7-8020-4311-8181-41C56A47B45B}"/>
    <cellStyle name="Ergebnis 3 2 2 8" xfId="18266" xr:uid="{5BFBE9B0-CACF-41C9-8E1B-25142AD0C25F}"/>
    <cellStyle name="Ergebnis 3 2 3" xfId="1514" xr:uid="{9E8E6CFD-34FA-4AA5-ABA9-A69D7D035BEF}"/>
    <cellStyle name="Ergebnis 3 2 3 2" xfId="5325" xr:uid="{8D071FEA-6308-4003-8E40-EE8346D2246C}"/>
    <cellStyle name="Ergebnis 3 2 3 2 2" xfId="16757" xr:uid="{10A6AEBB-D685-4192-8224-45D6CD63602E}"/>
    <cellStyle name="Ergebnis 3 2 3 3" xfId="4208" xr:uid="{4798A429-FBCE-4EA5-AD8E-CD494323F840}"/>
    <cellStyle name="Ergebnis 3 2 3 3 2" xfId="15640" xr:uid="{5D81EF17-A583-4383-B158-FFFB9CCD1247}"/>
    <cellStyle name="Ergebnis 3 2 3 4" xfId="9096" xr:uid="{98A727D9-202B-47C6-A1EE-D2ACEB030EBD}"/>
    <cellStyle name="Ergebnis 3 2 3 5" xfId="9557" xr:uid="{2C2F4D97-268C-4E60-8989-FB34EBDF8A99}"/>
    <cellStyle name="Ergebnis 3 2 3 6" xfId="12491" xr:uid="{8E0B83D2-8F7F-4DB0-A60C-0101245D5793}"/>
    <cellStyle name="Ergebnis 3 2 3 7" xfId="13938" xr:uid="{046E1ED7-6CC3-4BFF-9BC2-260EBD5702B2}"/>
    <cellStyle name="Ergebnis 3 2 3 8" xfId="18766" xr:uid="{006740BB-671A-4D77-8A1C-45944F95EA46}"/>
    <cellStyle name="Ergebnis 3 2 4" xfId="3990" xr:uid="{A3055182-A073-4F70-9697-412BEC68E7D0}"/>
    <cellStyle name="Ergebnis 3 2 4 2" xfId="15422" xr:uid="{3E6E01DD-ACDE-4BB5-8997-9117D5456A89}"/>
    <cellStyle name="Ergebnis 3 2 5" xfId="4169" xr:uid="{DA8DA403-6A83-4C1F-925A-022A1DD4F585}"/>
    <cellStyle name="Ergebnis 3 2 5 2" xfId="15601" xr:uid="{D15B26AB-8A5E-4635-AFB6-4B6644BE5DAB}"/>
    <cellStyle name="Ergebnis 3 2 6" xfId="8342" xr:uid="{EA5027FB-5418-4BDE-9889-0F6B8031194A}"/>
    <cellStyle name="Ergebnis 3 2 7" xfId="12931" xr:uid="{661DD47D-26CF-44BD-88BF-3F4C000BD0BD}"/>
    <cellStyle name="Ergebnis 3 2 8" xfId="14101" xr:uid="{52002CFA-220C-460A-B98C-0652A8A686BC}"/>
    <cellStyle name="Ergebnis 3 2 9" xfId="18052" xr:uid="{4682BCD6-28AA-47C6-89EE-0DD5ECD5D126}"/>
    <cellStyle name="Ergebnis 3 3" xfId="712" xr:uid="{DF6ABD2B-4679-4AE6-8AF4-8586B41448EF}"/>
    <cellStyle name="Ergebnis 3 3 2" xfId="927" xr:uid="{58C4E3C0-955A-4397-8FC6-E9FEB66368BF}"/>
    <cellStyle name="Ergebnis 3 3 2 2" xfId="1279" xr:uid="{A787CCA0-8EBE-48D8-B9D0-20663D144FB6}"/>
    <cellStyle name="Ergebnis 3 3 2 2 2" xfId="3856" xr:uid="{B425219A-5CA3-4895-ADCD-47565099534E}"/>
    <cellStyle name="Ergebnis 3 3 2 2 2 2" xfId="15288" xr:uid="{A9394BFD-E4A9-4D5E-A6AA-E6BAD68DBE6B}"/>
    <cellStyle name="Ergebnis 3 3 2 2 3" xfId="3799" xr:uid="{8B2D7397-4DE3-45CF-957E-33FF05948FBA}"/>
    <cellStyle name="Ergebnis 3 3 2 2 3 2" xfId="15231" xr:uid="{3ECD4466-45EB-4978-86F0-69B9433313C3}"/>
    <cellStyle name="Ergebnis 3 3 2 2 4" xfId="8861" xr:uid="{1D9A00F0-74C4-436A-A538-92616054C01A}"/>
    <cellStyle name="Ergebnis 3 3 2 2 5" xfId="9245" xr:uid="{00F1BC78-C14A-419C-B20D-1EAE1FAD9195}"/>
    <cellStyle name="Ergebnis 3 3 2 2 6" xfId="12044" xr:uid="{D214190E-0892-4C56-82C6-D44788787231}"/>
    <cellStyle name="Ergebnis 3 3 2 2 7" xfId="13546" xr:uid="{F2810B5F-784B-4D32-8582-6AC937C0EC0E}"/>
    <cellStyle name="Ergebnis 3 3 2 2 8" xfId="18531" xr:uid="{97E747C4-5E7E-4260-8729-A38724F071F2}"/>
    <cellStyle name="Ergebnis 3 3 2 3" xfId="3971" xr:uid="{F3339D33-6370-4CDC-9A89-62481E837246}"/>
    <cellStyle name="Ergebnis 3 3 2 3 2" xfId="15403" xr:uid="{F515DE4B-284B-4895-AF8A-9BF7644187BB}"/>
    <cellStyle name="Ergebnis 3 3 2 4" xfId="4993" xr:uid="{49B8A318-F9BE-4E0C-B916-6E604D04C98F}"/>
    <cellStyle name="Ergebnis 3 3 2 4 2" xfId="16425" xr:uid="{4115032E-BE24-4B75-8A11-300F3F9F5F54}"/>
    <cellStyle name="Ergebnis 3 3 2 5" xfId="9922" xr:uid="{26C84334-7ED1-428C-AB15-2ED45A7AC6F8}"/>
    <cellStyle name="Ergebnis 3 3 2 6" xfId="12039" xr:uid="{50248CAA-1FC4-4F55-A896-D8354FCA6D5B}"/>
    <cellStyle name="Ergebnis 3 3 2 7" xfId="14687" xr:uid="{C1518255-37AA-495C-9BB5-B069F691CE0C}"/>
    <cellStyle name="Ergebnis 3 3 2 8" xfId="18180" xr:uid="{F1B22C16-F319-4142-8972-6D31F25FCAE2}"/>
    <cellStyle name="Ergebnis 3 3 3" xfId="1236" xr:uid="{9C83F6D2-BF6B-414A-8FFD-CD0A6162162D}"/>
    <cellStyle name="Ergebnis 3 3 3 2" xfId="5529" xr:uid="{23E22E9E-6C22-4996-B4CB-86A5A4F0BB0E}"/>
    <cellStyle name="Ergebnis 3 3 3 2 2" xfId="16961" xr:uid="{9C31F7C8-871B-45A4-B512-9CD8C7A1E68A}"/>
    <cellStyle name="Ergebnis 3 3 3 3" xfId="4648" xr:uid="{DEFDCCA2-0788-414C-8B03-A0E51D02751E}"/>
    <cellStyle name="Ergebnis 3 3 3 3 2" xfId="16080" xr:uid="{9F7C64BB-C139-4085-860E-632E2A8E04BA}"/>
    <cellStyle name="Ergebnis 3 3 3 4" xfId="8818" xr:uid="{9D8F0D86-759C-4E8A-946A-027588F59078}"/>
    <cellStyle name="Ergebnis 3 3 3 5" xfId="9709" xr:uid="{195315FC-8D2A-4B94-8F9C-04931293FD55}"/>
    <cellStyle name="Ergebnis 3 3 3 6" xfId="12739" xr:uid="{C67ECA3F-22C7-4738-85F6-695C6839099E}"/>
    <cellStyle name="Ergebnis 3 3 3 7" xfId="14498" xr:uid="{6B885056-B540-4828-A5CC-F174975F9A67}"/>
    <cellStyle name="Ergebnis 3 3 3 8" xfId="18488" xr:uid="{C8E8F5DA-E328-4E55-A507-027A213FD34F}"/>
    <cellStyle name="Ergebnis 3 3 4" xfId="4415" xr:uid="{309C29BA-1170-4631-97B4-26E8A961BE05}"/>
    <cellStyle name="Ergebnis 3 3 4 2" xfId="15847" xr:uid="{16440216-C6D9-4761-9412-E1912884E285}"/>
    <cellStyle name="Ergebnis 3 3 5" xfId="4603" xr:uid="{1A91DFB3-76AF-4AB7-8BC6-C969BAD02222}"/>
    <cellStyle name="Ergebnis 3 3 5 2" xfId="16035" xr:uid="{0F6CA3D6-ABC2-45D5-8278-7ABF68E88E1A}"/>
    <cellStyle name="Ergebnis 3 3 6" xfId="8375" xr:uid="{8FADDC52-4F98-4645-B7F6-31591122C70B}"/>
    <cellStyle name="Ergebnis 3 3 7" xfId="11886" xr:uid="{4104A08D-B977-4448-AE12-903A5A846D37}"/>
    <cellStyle name="Ergebnis 3 3 8" xfId="13758" xr:uid="{AD7893C7-74CF-4470-ABF9-CADEFA139840}"/>
    <cellStyle name="Ergebnis 3 3 9" xfId="17966" xr:uid="{3B104709-9A52-4D51-B47A-D0B45DB769E5}"/>
    <cellStyle name="Ergebnis 3 4" xfId="739" xr:uid="{DF779D27-9A27-46C1-A9EA-4E68EBFFE580}"/>
    <cellStyle name="Ergebnis 3 4 2" xfId="954" xr:uid="{5C020ECA-BF54-47EA-89E3-6950F7D86EF5}"/>
    <cellStyle name="Ergebnis 3 4 2 2" xfId="1221" xr:uid="{C4E68A7C-38A2-41E5-B46E-E1CEE0896365}"/>
    <cellStyle name="Ergebnis 3 4 2 2 2" xfId="5541" xr:uid="{A4F193C8-C03A-42D3-B0F6-C2C1411CCE7E}"/>
    <cellStyle name="Ergebnis 3 4 2 2 2 2" xfId="16973" xr:uid="{3C72B2DA-CCBE-4DCC-938D-646F7C70BD85}"/>
    <cellStyle name="Ergebnis 3 4 2 2 3" xfId="4643" xr:uid="{670C5191-A4BA-406A-B1C5-735021EA8328}"/>
    <cellStyle name="Ergebnis 3 4 2 2 3 2" xfId="16075" xr:uid="{75E702F0-6C45-4F58-880C-F1511CCA9271}"/>
    <cellStyle name="Ergebnis 3 4 2 2 4" xfId="8803" xr:uid="{425ACF52-0B9C-4DF5-BF4B-4FA0489EF141}"/>
    <cellStyle name="Ergebnis 3 4 2 2 5" xfId="9721" xr:uid="{97696AB2-0BF5-4B5E-8571-AFE3A98A1A53}"/>
    <cellStyle name="Ergebnis 3 4 2 2 6" xfId="11292" xr:uid="{FE3BD0EA-5E60-42FA-A025-5E526C0CF015}"/>
    <cellStyle name="Ergebnis 3 4 2 2 7" xfId="14511" xr:uid="{DBC1F7A3-E665-4931-BA04-15AD4EE1B400}"/>
    <cellStyle name="Ergebnis 3 4 2 2 8" xfId="18473" xr:uid="{A71D306E-362D-4608-B67B-89B246ABD74E}"/>
    <cellStyle name="Ergebnis 3 4 2 3" xfId="4852" xr:uid="{FCC8046A-28C8-489F-BCD7-27F34B96B73E}"/>
    <cellStyle name="Ergebnis 3 4 2 3 2" xfId="16284" xr:uid="{4A79DE63-7DC6-4234-A88F-B32619E19257}"/>
    <cellStyle name="Ergebnis 3 4 2 4" xfId="4118" xr:uid="{CF540449-9B68-4883-8FA6-56051E13EA38}"/>
    <cellStyle name="Ergebnis 3 4 2 4 2" xfId="15550" xr:uid="{4924D14F-B5DC-476A-BADB-62B869B51B88}"/>
    <cellStyle name="Ergebnis 3 4 2 5" xfId="9323" xr:uid="{F835F8E3-897C-48DB-97F8-29DF1F4096EB}"/>
    <cellStyle name="Ergebnis 3 4 2 6" xfId="11721" xr:uid="{5EE36BCC-B77C-4981-9CBF-AEB5221DB29A}"/>
    <cellStyle name="Ergebnis 3 4 2 7" xfId="13696" xr:uid="{5FB84241-0D5D-48C6-B291-673EF0A7C7CA}"/>
    <cellStyle name="Ergebnis 3 4 2 8" xfId="18207" xr:uid="{1CA1E54B-04F1-4675-93B5-653D39932995}"/>
    <cellStyle name="Ergebnis 3 4 3" xfId="1456" xr:uid="{3FAF1F40-BB1F-4DB4-82F5-6592EE450D88}"/>
    <cellStyle name="Ergebnis 3 4 3 2" xfId="5362" xr:uid="{C6FC8626-1ADB-48B0-9267-F11E41423984}"/>
    <cellStyle name="Ergebnis 3 4 3 2 2" xfId="16794" xr:uid="{8C953304-220C-456E-BF44-EB840B7E424C}"/>
    <cellStyle name="Ergebnis 3 4 3 3" xfId="4377" xr:uid="{4EA956C6-C0AF-44D0-B732-70EA336BF47E}"/>
    <cellStyle name="Ergebnis 3 4 3 3 2" xfId="15809" xr:uid="{25FA84D7-6AB4-4AF7-BEA1-9BFAD8E97C61}"/>
    <cellStyle name="Ergebnis 3 4 3 4" xfId="9038" xr:uid="{7A295D3B-1A20-445A-AC17-F20779235048}"/>
    <cellStyle name="Ergebnis 3 4 3 5" xfId="8282" xr:uid="{27FD476A-022A-473A-AEA4-8A8EA8231537}"/>
    <cellStyle name="Ergebnis 3 4 3 6" xfId="12719" xr:uid="{C0796485-E474-4F51-AE50-0911AFF67EAD}"/>
    <cellStyle name="Ergebnis 3 4 3 7" xfId="14339" xr:uid="{5B16F2DD-CCFC-46D6-B87E-6091DC8D51B7}"/>
    <cellStyle name="Ergebnis 3 4 3 8" xfId="18708" xr:uid="{43D5F4D5-5582-49A0-9FCD-95D34EB58615}"/>
    <cellStyle name="Ergebnis 3 4 4" xfId="5693" xr:uid="{A99AED07-0B30-4D45-BB4D-B66E885579EC}"/>
    <cellStyle name="Ergebnis 3 4 4 2" xfId="17125" xr:uid="{8E4805B5-EB0C-4BCD-AC47-4C6543B62A50}"/>
    <cellStyle name="Ergebnis 3 4 5" xfId="5745" xr:uid="{39F32274-2C21-4FBF-99F1-331AFC5442DC}"/>
    <cellStyle name="Ergebnis 3 4 5 2" xfId="17177" xr:uid="{635138BF-F294-4968-ABB1-E68F3BD412AE}"/>
    <cellStyle name="Ergebnis 3 4 6" xfId="9363" xr:uid="{DEE69BE4-7613-4C57-A650-6A88DF7C9D23}"/>
    <cellStyle name="Ergebnis 3 4 7" xfId="12267" xr:uid="{3C8906DE-3C05-45DA-BF6A-42FF080B41AD}"/>
    <cellStyle name="Ergebnis 3 4 8" xfId="14120" xr:uid="{B8BE773F-FCDF-4A84-AE62-093DE97EBAA3}"/>
    <cellStyle name="Ergebnis 3 4 9" xfId="17993" xr:uid="{41A1CC5A-72EC-4038-95A1-585D6C61AB99}"/>
    <cellStyle name="Ergebnis 3 5" xfId="878" xr:uid="{5BDE36E0-74E0-48AA-AEE6-B2A2A45092E3}"/>
    <cellStyle name="Ergebnis 3 5 2" xfId="1427" xr:uid="{DD4EACBA-2904-416D-821E-BE4A0BD16FD7}"/>
    <cellStyle name="Ergebnis 3 5 2 2" xfId="4755" xr:uid="{BA573602-EF81-4D88-A10B-7BDF5A9F15DF}"/>
    <cellStyle name="Ergebnis 3 5 2 2 2" xfId="16187" xr:uid="{0CE6EA83-5922-4724-A848-93012DF564FC}"/>
    <cellStyle name="Ergebnis 3 5 2 3" xfId="3849" xr:uid="{AC81C4EA-EC43-45AC-9865-DEE6369540B8}"/>
    <cellStyle name="Ergebnis 3 5 2 3 2" xfId="15281" xr:uid="{4C9CDD8B-C840-4E0D-B16B-E6CE0A7DEFDA}"/>
    <cellStyle name="Ergebnis 3 5 2 4" xfId="9009" xr:uid="{48C38596-11C3-4D47-A62C-075579EFA2FC}"/>
    <cellStyle name="Ergebnis 3 5 2 5" xfId="9196" xr:uid="{A29C944C-9F63-426F-B4D2-878BA5E1F2C2}"/>
    <cellStyle name="Ergebnis 3 5 2 6" xfId="12896" xr:uid="{97BDDAF7-C03C-4646-96E2-AACDCEB60BF3}"/>
    <cellStyle name="Ergebnis 3 5 2 7" xfId="14364" xr:uid="{88FA7F1B-2341-4826-97F9-938884BB76D3}"/>
    <cellStyle name="Ergebnis 3 5 2 8" xfId="18679" xr:uid="{61A13AF8-162E-42F6-AB1A-357B41A13127}"/>
    <cellStyle name="Ergebnis 3 5 3" xfId="5670" xr:uid="{4F5B8510-67BE-4871-B5EB-9FFA4F031BBB}"/>
    <cellStyle name="Ergebnis 3 5 3 2" xfId="17102" xr:uid="{55E4FD78-E483-4BA5-B2B8-5F6AFFF34073}"/>
    <cellStyle name="Ergebnis 3 5 4" xfId="4969" xr:uid="{62B474BF-FDF4-4C16-92ED-246755E84024}"/>
    <cellStyle name="Ergebnis 3 5 4 2" xfId="16401" xr:uid="{E9E2E5BD-F7BF-45C8-BFFB-D6C98AB945CC}"/>
    <cellStyle name="Ergebnis 3 5 5" xfId="9347" xr:uid="{CE8B19C1-28DB-4F08-A2D7-A5C72C96326D}"/>
    <cellStyle name="Ergebnis 3 5 6" xfId="11227" xr:uid="{19902A69-F4C2-4576-BEEC-46832C604EDE}"/>
    <cellStyle name="Ergebnis 3 5 7" xfId="13718" xr:uid="{7CBD5CCD-4083-494A-A65B-C0531E548F86}"/>
    <cellStyle name="Ergebnis 3 5 8" xfId="18131" xr:uid="{8DDACD96-527C-4321-816E-F45310C0C3A0}"/>
    <cellStyle name="Ergebnis 3 6" xfId="1326" xr:uid="{D3F22928-DD2C-4777-9F5C-01D734354BFF}"/>
    <cellStyle name="Ergebnis 3 6 2" xfId="5459" xr:uid="{CA62B498-3F4B-4E5D-A470-442C8D647415}"/>
    <cellStyle name="Ergebnis 3 6 2 2" xfId="16891" xr:uid="{4BA38EB0-5B0A-476E-B8CB-ABF0D3517FA1}"/>
    <cellStyle name="Ergebnis 3 6 3" xfId="3995" xr:uid="{B9B058A1-2115-47ED-891C-F00BCA00B539}"/>
    <cellStyle name="Ergebnis 3 6 3 2" xfId="15427" xr:uid="{D9C5918B-F0B4-4094-ACE8-8CD59060F73D}"/>
    <cellStyle name="Ergebnis 3 6 4" xfId="8908" xr:uid="{16435C4C-65B9-4A65-AC7F-5DBBF1A429A1}"/>
    <cellStyle name="Ergebnis 3 6 5" xfId="9643" xr:uid="{257A446E-7C97-4E32-A4E2-516B9B5E0C09}"/>
    <cellStyle name="Ergebnis 3 6 6" xfId="11279" xr:uid="{A5516499-C077-437E-A6BD-DDA602337288}"/>
    <cellStyle name="Ergebnis 3 6 7" xfId="14000" xr:uid="{5C3B3402-ECE3-407F-B2CF-10E48497557A}"/>
    <cellStyle name="Ergebnis 3 6 8" xfId="18578" xr:uid="{1EF5494E-9A1B-4F77-B9F7-1F6F83A63089}"/>
    <cellStyle name="Ergebnis 3 7" xfId="5781" xr:uid="{8FBAD4D5-6B1B-42CB-8173-A11D88749B2B}"/>
    <cellStyle name="Ergebnis 3 7 2" xfId="17213" xr:uid="{B7E2E216-6C2E-4D06-BA11-2A07FD541440}"/>
    <cellStyle name="Ergebnis 3 8" xfId="4930" xr:uid="{C598BF18-43D5-4F0C-B29B-074AFD3872A6}"/>
    <cellStyle name="Ergebnis 3 8 2" xfId="16362" xr:uid="{D4C8A508-2773-4F08-9543-AA7FC77FCB67}"/>
    <cellStyle name="Ergebnis 3 9" xfId="10016" xr:uid="{A7B39D76-3FE8-46B2-8D9D-B15A9B08F20C}"/>
    <cellStyle name="Ergebnis 4" xfId="728" xr:uid="{873A131B-B15E-4B3F-93BD-19A47096E79B}"/>
    <cellStyle name="Ergebnis 4 2" xfId="943" xr:uid="{886019B6-44E1-4E4E-840F-DF466D3EEA89}"/>
    <cellStyle name="Ergebnis 4 2 2" xfId="1259" xr:uid="{BFEDC9CC-C69A-47CE-A17C-282FAB224056}"/>
    <cellStyle name="Ergebnis 4 2 2 2" xfId="5511" xr:uid="{4D0FDD75-332B-4FC7-A9F3-8F813DCCAE67}"/>
    <cellStyle name="Ergebnis 4 2 2 2 2" xfId="16943" xr:uid="{18058DC2-A3DC-4CE1-84BB-8DB837DA870E}"/>
    <cellStyle name="Ergebnis 4 2 2 3" xfId="3821" xr:uid="{28C4D3CC-1C2D-478A-AA5C-08A464062E03}"/>
    <cellStyle name="Ergebnis 4 2 2 3 2" xfId="15253" xr:uid="{AF6ACFDB-3989-47FE-BD8D-1ADE68654F40}"/>
    <cellStyle name="Ergebnis 4 2 2 4" xfId="8841" xr:uid="{9990EA71-4A84-4860-99BC-34B66482FF13}"/>
    <cellStyle name="Ergebnis 4 2 2 5" xfId="9692" xr:uid="{961B4878-8BFF-4898-ADAC-348C718E5482}"/>
    <cellStyle name="Ergebnis 4 2 2 6" xfId="12348" xr:uid="{875E8C05-E82C-4989-8C3C-6AD3C836C2EF}"/>
    <cellStyle name="Ergebnis 4 2 2 7" xfId="14011" xr:uid="{46A84ABE-5455-4F87-85D5-400C81C88090}"/>
    <cellStyle name="Ergebnis 4 2 2 8" xfId="18511" xr:uid="{FCB61083-9375-4481-B316-12D2109BD87F}"/>
    <cellStyle name="Ergebnis 4 2 3" xfId="4093" xr:uid="{61E78C47-6764-4A14-B769-BA34E3A1BA1B}"/>
    <cellStyle name="Ergebnis 4 2 3 2" xfId="15525" xr:uid="{C8F78F57-1A14-46AE-8857-37DD48782233}"/>
    <cellStyle name="Ergebnis 4 2 4" xfId="3732" xr:uid="{A873C8F7-7E7A-4597-86AA-00418C342ECE}"/>
    <cellStyle name="Ergebnis 4 2 4 2" xfId="15164" xr:uid="{8F3D56E9-EECF-4883-9904-43E5EF4CFA55}"/>
    <cellStyle name="Ergebnis 4 2 5" xfId="9330" xr:uid="{26A8B9A1-0930-43A2-A556-E9A209628984}"/>
    <cellStyle name="Ergebnis 4 2 6" xfId="11799" xr:uid="{9ED3948C-EF7E-4907-BDF4-D4951F9971EE}"/>
    <cellStyle name="Ergebnis 4 2 7" xfId="14677" xr:uid="{F084A4CE-98DC-4F37-B130-C708C10187C3}"/>
    <cellStyle name="Ergebnis 4 2 8" xfId="18196" xr:uid="{E4BC758C-598D-4466-A5B0-CB97E2646DB8}"/>
    <cellStyle name="Ergebnis 4 3" xfId="1246" xr:uid="{C8BB48A5-93FA-4714-9325-4D88A17EFDAD}"/>
    <cellStyle name="Ergebnis 4 3 2" xfId="5521" xr:uid="{B53570A0-D1C5-4709-B936-178667B30ABB}"/>
    <cellStyle name="Ergebnis 4 3 2 2" xfId="16953" xr:uid="{F6473D91-AE29-4D49-A86F-18D23AB93EC5}"/>
    <cellStyle name="Ergebnis 4 3 3" xfId="3884" xr:uid="{6EC70BE1-C0CD-4DE7-AA1E-7B89CA1C5C8F}"/>
    <cellStyle name="Ergebnis 4 3 3 2" xfId="15316" xr:uid="{54D13A4B-6127-4C00-8469-467320B58BA5}"/>
    <cellStyle name="Ergebnis 4 3 4" xfId="8828" xr:uid="{BFD3580F-9BE5-4B8D-B84B-2DC3650334DD}"/>
    <cellStyle name="Ergebnis 4 3 5" xfId="9259" xr:uid="{9A661A42-07D0-4AAC-82B6-B32678631DE9}"/>
    <cellStyle name="Ergebnis 4 3 6" xfId="12257" xr:uid="{E547C8F4-A6A8-4534-84D3-876C4389FC2A}"/>
    <cellStyle name="Ergebnis 4 3 7" xfId="14489" xr:uid="{0D7F3197-A1ED-4146-9825-79070CEF3966}"/>
    <cellStyle name="Ergebnis 4 3 8" xfId="18498" xr:uid="{52B7B5A1-33DE-40F8-A979-549AA6CB0F2E}"/>
    <cellStyle name="Ergebnis 4 4" xfId="4195" xr:uid="{343E1A80-538B-4940-B6B7-2B228BAEE6BF}"/>
    <cellStyle name="Ergebnis 4 4 2" xfId="15627" xr:uid="{B8969406-BA0F-44E5-BD50-3385863FEDE6}"/>
    <cellStyle name="Ergebnis 4 5" xfId="5718" xr:uid="{41C477A9-A03E-4440-9FB5-AC51F8ED535A}"/>
    <cellStyle name="Ergebnis 4 5 2" xfId="17150" xr:uid="{BEBE2932-F736-4818-A7E0-C3CF66B58D9C}"/>
    <cellStyle name="Ergebnis 4 6" xfId="8232" xr:uid="{D747DEA0-A53D-4EA3-AD74-4098276B4002}"/>
    <cellStyle name="Ergebnis 4 7" xfId="12239" xr:uid="{9087BCE2-4EC3-476E-B48E-1FCBC2741112}"/>
    <cellStyle name="Ergebnis 4 8" xfId="13587" xr:uid="{4F05A83E-2973-49BE-BEE3-8FFD9CCBC329}"/>
    <cellStyle name="Ergebnis 4 9" xfId="17982" xr:uid="{BF37E6F9-8717-46CC-A358-C99C739F3EAB}"/>
    <cellStyle name="Ergebnis 5" xfId="802" xr:uid="{D61D84CA-73A7-428C-B590-FF38D243D3C1}"/>
    <cellStyle name="Ergebnis 5 2" xfId="1017" xr:uid="{D146CDF2-12F6-4634-BCFA-92B69593861F}"/>
    <cellStyle name="Ergebnis 5 2 2" xfId="1113" xr:uid="{43F81AA9-0B44-4499-8C22-24B2D1A1702D}"/>
    <cellStyle name="Ergebnis 5 2 2 2" xfId="5604" xr:uid="{597FEC52-740D-4E72-A9B6-813421D05509}"/>
    <cellStyle name="Ergebnis 5 2 2 2 2" xfId="17036" xr:uid="{66D5F6DA-3667-43CC-9706-49D148C502BC}"/>
    <cellStyle name="Ergebnis 5 2 2 3" xfId="3789" xr:uid="{228CEB00-AD3E-4AC3-BC09-5944AB5BCA82}"/>
    <cellStyle name="Ergebnis 5 2 2 3 2" xfId="15221" xr:uid="{B90F09B1-3FEB-45C1-95F8-9F244A7476C6}"/>
    <cellStyle name="Ergebnis 5 2 2 4" xfId="8695" xr:uid="{F007A14D-7EA1-438F-987D-7D52D633A151}"/>
    <cellStyle name="Ergebnis 5 2 2 5" xfId="9801" xr:uid="{C9906D89-B385-450A-A609-0749E91C336A}"/>
    <cellStyle name="Ergebnis 5 2 2 6" xfId="12875" xr:uid="{D40A9289-98AA-40A5-B7E9-A91A5983340D}"/>
    <cellStyle name="Ergebnis 5 2 2 7" xfId="14594" xr:uid="{29C42374-9D8A-4709-9ABA-A7D324DEE68C}"/>
    <cellStyle name="Ergebnis 5 2 2 8" xfId="18365" xr:uid="{6A22DCBA-5A57-4F6D-AF26-4D61084D6A3A}"/>
    <cellStyle name="Ergebnis 5 2 3" xfId="4065" xr:uid="{D3694C77-1334-4F23-A591-0EE22FD14A9D}"/>
    <cellStyle name="Ergebnis 5 2 3 2" xfId="15497" xr:uid="{FC295F60-F091-4309-8265-114ADAB99125}"/>
    <cellStyle name="Ergebnis 5 2 4" xfId="5007" xr:uid="{C87E133A-9B82-4B4A-9C4E-8102CC1EA1A4}"/>
    <cellStyle name="Ergebnis 5 2 4 2" xfId="16439" xr:uid="{858298D6-8A8B-414C-A05D-044C2C4C91A4}"/>
    <cellStyle name="Ergebnis 5 2 5" xfId="9875" xr:uid="{C27698D4-E714-430D-BC71-0B32FDE526D0}"/>
    <cellStyle name="Ergebnis 5 2 6" xfId="12726" xr:uid="{1FA34DDF-98F1-4639-A93E-C83C8F48E4B7}"/>
    <cellStyle name="Ergebnis 5 2 7" xfId="14072" xr:uid="{8B2F7375-F5B4-4B1E-A8C1-CE1C4AF9364E}"/>
    <cellStyle name="Ergebnis 5 2 8" xfId="18270" xr:uid="{AEFAEE26-E5B9-432E-AC0E-BB7B98BE467D}"/>
    <cellStyle name="Ergebnis 5 3" xfId="1169" xr:uid="{E60737F9-5B3F-4962-9E79-041ADAC0C10A}"/>
    <cellStyle name="Ergebnis 5 3 2" xfId="4812" xr:uid="{D75C576D-DBDF-4B61-8DA6-50986D9D3F85}"/>
    <cellStyle name="Ergebnis 5 3 2 2" xfId="16244" xr:uid="{7EF9D93A-8CBF-4006-96C4-1BFA2323A642}"/>
    <cellStyle name="Ergebnis 5 3 3" xfId="5090" xr:uid="{A25241B6-B6D4-402B-9A52-851F94B2CCAD}"/>
    <cellStyle name="Ergebnis 5 3 3 2" xfId="16522" xr:uid="{55356E09-7A44-4158-8FCD-86045FA92CC6}"/>
    <cellStyle name="Ergebnis 5 3 4" xfId="8751" xr:uid="{866275FE-B17A-4D56-89E2-DE483230786E}"/>
    <cellStyle name="Ergebnis 5 3 5" xfId="9756" xr:uid="{45E43764-A42E-47D5-BEAB-BACCAD031896}"/>
    <cellStyle name="Ergebnis 5 3 6" xfId="12107" xr:uid="{5197AF9A-5B2D-4564-9D51-F3C7AEC63E0D}"/>
    <cellStyle name="Ergebnis 5 3 7" xfId="14551" xr:uid="{D263E52D-137E-4418-B96F-2C14B7AB98B0}"/>
    <cellStyle name="Ergebnis 5 3 8" xfId="18421" xr:uid="{9F9133D0-6E64-4447-BD48-B25A8A59D4D7}"/>
    <cellStyle name="Ergebnis 5 4" xfId="4424" xr:uid="{D491685B-D934-4BAA-9018-F75F9335AA95}"/>
    <cellStyle name="Ergebnis 5 4 2" xfId="15856" xr:uid="{313752C9-1A83-42C4-88CF-AA345368DDBF}"/>
    <cellStyle name="Ergebnis 5 5" xfId="4948" xr:uid="{1E67B0DC-9947-42C3-BD9F-B4443B4E7048}"/>
    <cellStyle name="Ergebnis 5 5 2" xfId="16380" xr:uid="{AAE23BB2-E728-4966-A625-D1CECB9BF314}"/>
    <cellStyle name="Ergebnis 5 6" xfId="8231" xr:uid="{36B311CA-0826-420B-9379-3E09AD4FF9CD}"/>
    <cellStyle name="Ergebnis 5 7" xfId="13158" xr:uid="{14A1F993-6B54-4B96-928B-D9B6845BC892}"/>
    <cellStyle name="Ergebnis 5 8" xfId="14099" xr:uid="{08BEF031-A635-4750-BB8E-D70980FA6769}"/>
    <cellStyle name="Ergebnis 5 9" xfId="18056" xr:uid="{69F8DD44-8E2B-4D3A-8E90-DB95A88D869C}"/>
    <cellStyle name="Ergebnis 6" xfId="809" xr:uid="{50558521-3429-4C79-B947-284968E60106}"/>
    <cellStyle name="Ergebnis 6 2" xfId="1024" xr:uid="{878E09A8-6906-4691-913A-D3AEB2C71B93}"/>
    <cellStyle name="Ergebnis 6 2 2" xfId="1293" xr:uid="{5330AEC2-3033-4AB2-95A0-53AF7D3FB62F}"/>
    <cellStyle name="Ergebnis 6 2 2 2" xfId="5483" xr:uid="{4A211FA7-6044-4100-B62B-E310D729F73B}"/>
    <cellStyle name="Ergebnis 6 2 2 2 2" xfId="16915" xr:uid="{A0A27D3A-6F41-43D9-A86F-8DEBDE9FCE14}"/>
    <cellStyle name="Ergebnis 6 2 2 3" xfId="5106" xr:uid="{83A8F221-FF5A-4692-BC02-47CDD8BE663E}"/>
    <cellStyle name="Ergebnis 6 2 2 3 2" xfId="16538" xr:uid="{BA26BB53-7E9F-4EE2-A8EF-1E7C4EB9406A}"/>
    <cellStyle name="Ergebnis 6 2 2 4" xfId="8875" xr:uid="{B0A98940-829F-45D0-A2B8-BFF36F7BF797}"/>
    <cellStyle name="Ergebnis 6 2 2 5" xfId="9673" xr:uid="{40378D66-2EDB-423B-9E38-DA8254F42962}"/>
    <cellStyle name="Ergebnis 6 2 2 6" xfId="12149" xr:uid="{6A004C81-EC5D-45CE-AB58-4E38BEE86F7A}"/>
    <cellStyle name="Ergebnis 6 2 2 7" xfId="14456" xr:uid="{7E0E5DE7-D0A3-43FB-9B13-CCD30A634F8E}"/>
    <cellStyle name="Ergebnis 6 2 2 8" xfId="18545" xr:uid="{2977A67E-F511-4228-8936-A59B9730371C}"/>
    <cellStyle name="Ergebnis 6 2 3" xfId="4029" xr:uid="{47343780-5E44-4F64-9787-A4CD23298F7D}"/>
    <cellStyle name="Ergebnis 6 2 3 2" xfId="15461" xr:uid="{BB2EA74F-09BA-4AFA-8E76-EFA1CF92A060}"/>
    <cellStyle name="Ergebnis 6 2 4" xfId="5011" xr:uid="{6172603D-A6ED-4576-99C2-FA944C65B11B}"/>
    <cellStyle name="Ergebnis 6 2 4 2" xfId="16443" xr:uid="{0B771964-CEE5-425A-86A2-3D0B943DC887}"/>
    <cellStyle name="Ergebnis 6 2 5" xfId="9870" xr:uid="{4D36DE6B-8830-4331-BE66-09200339C1B7}"/>
    <cellStyle name="Ergebnis 6 2 6" xfId="11460" xr:uid="{ADE7EFCA-EE56-4FAE-8FA9-FF5AEC973BAC}"/>
    <cellStyle name="Ergebnis 6 2 7" xfId="14640" xr:uid="{660287DE-EB56-41AD-B33A-72AD348A8E7A}"/>
    <cellStyle name="Ergebnis 6 2 8" xfId="18277" xr:uid="{9DF0D8B4-9E7E-498A-BA52-0E5C76D62952}"/>
    <cellStyle name="Ergebnis 6 3" xfId="1513" xr:uid="{19507CE4-28E9-4694-BC28-BA70BB31E12A}"/>
    <cellStyle name="Ergebnis 6 3 2" xfId="5326" xr:uid="{1E1D6EBF-512A-41DC-A525-4E266EA4B36C}"/>
    <cellStyle name="Ergebnis 6 3 2 2" xfId="16758" xr:uid="{0F110925-290F-4364-9934-1772890AF352}"/>
    <cellStyle name="Ergebnis 6 3 3" xfId="4494" xr:uid="{0530C507-5F02-445D-9AB9-455094313DA6}"/>
    <cellStyle name="Ergebnis 6 3 3 2" xfId="15926" xr:uid="{A38D42BE-A6D8-4907-86A3-F4F2C1626B2A}"/>
    <cellStyle name="Ergebnis 6 3 4" xfId="9095" xr:uid="{1D171A47-8187-4824-AF60-926D4B3113B3}"/>
    <cellStyle name="Ergebnis 6 3 5" xfId="8200" xr:uid="{8C8BF49D-249C-4F86-87EE-995181680991}"/>
    <cellStyle name="Ergebnis 6 3 6" xfId="12056" xr:uid="{76183C14-67F8-46FC-9536-BD684B34703C}"/>
    <cellStyle name="Ergebnis 6 3 7" xfId="13939" xr:uid="{C8D0719E-02EB-4D37-B7D6-FAF5EED3FC22}"/>
    <cellStyle name="Ergebnis 6 3 8" xfId="18765" xr:uid="{6D25684C-14D6-43F6-B9D0-5491EC1F2B33}"/>
    <cellStyle name="Ergebnis 6 4" xfId="5915" xr:uid="{16455F50-049A-47F5-8454-D654173F4A6E}"/>
    <cellStyle name="Ergebnis 6 4 2" xfId="17347" xr:uid="{43F38FCF-A831-4F7B-873C-95606100E4B5}"/>
    <cellStyle name="Ergebnis 6 5" xfId="4607" xr:uid="{23C549DB-CD59-457E-A469-FE2121A41B65}"/>
    <cellStyle name="Ergebnis 6 5 2" xfId="16039" xr:uid="{69BFD2EB-D97F-4FD7-9579-09CBC91BD872}"/>
    <cellStyle name="Ergebnis 6 6" xfId="9984" xr:uid="{BCD76D8A-ECAC-46F0-A33E-15308C3C9793}"/>
    <cellStyle name="Ergebnis 6 7" xfId="11399" xr:uid="{8F6D8A19-2233-40F7-A4B2-7C620BF55AA6}"/>
    <cellStyle name="Ergebnis 6 8" xfId="13724" xr:uid="{BAD9E094-3A2F-47A2-AFC0-D1D49A3CE786}"/>
    <cellStyle name="Ergebnis 6 9" xfId="18063" xr:uid="{BDBF52CD-D069-43C8-B73D-456665AE8922}"/>
    <cellStyle name="Ergebnis 7" xfId="857" xr:uid="{0C922E62-53E0-41AA-8C3E-E6FBB4859B6C}"/>
    <cellStyle name="Ergebnis 7 2" xfId="1523" xr:uid="{F7211ECC-3C5B-4CF6-B903-B21EF92CBA83}"/>
    <cellStyle name="Ergebnis 7 2 2" xfId="5317" xr:uid="{53506EB1-ED6D-46A8-A7B6-27911B649D17}"/>
    <cellStyle name="Ergebnis 7 2 2 2" xfId="16749" xr:uid="{2BAE07ED-0FCB-407C-8632-1208A0F504A7}"/>
    <cellStyle name="Ergebnis 7 2 3" xfId="4158" xr:uid="{01BDA5CB-D9FF-4B32-B39E-66607DB70DC4}"/>
    <cellStyle name="Ergebnis 7 2 3 2" xfId="15590" xr:uid="{7ED18A8C-F0B8-43E7-9706-9B8266F9239C}"/>
    <cellStyle name="Ergebnis 7 2 4" xfId="9105" xr:uid="{4BCFDF98-9E4F-483D-B64D-EFF541E650D6}"/>
    <cellStyle name="Ergebnis 7 2 5" xfId="8198" xr:uid="{19EA677C-BF58-439D-A20F-78E864B0712F}"/>
    <cellStyle name="Ergebnis 7 2 6" xfId="11740" xr:uid="{E7E50097-AF16-476F-B19E-2C45F542AC2B}"/>
    <cellStyle name="Ergebnis 7 2 7" xfId="13577" xr:uid="{9091ED04-5BAC-4E2F-A0C0-31EF3FF5290B}"/>
    <cellStyle name="Ergebnis 7 2 8" xfId="18775" xr:uid="{D827DBB3-6213-414E-8A21-38BFC267115C}"/>
    <cellStyle name="Ergebnis 7 3" xfId="5679" xr:uid="{56322472-2FEF-4A91-80FB-A74D40D4A99C}"/>
    <cellStyle name="Ergebnis 7 3 2" xfId="17111" xr:uid="{C1FD05EF-1714-4FA6-B6A9-9823C7B71448}"/>
    <cellStyle name="Ergebnis 7 4" xfId="4960" xr:uid="{3234DCD2-30AA-49F3-A440-3F64C2F6EB11}"/>
    <cellStyle name="Ergebnis 7 4 2" xfId="16392" xr:uid="{8B292260-14D0-441C-B5D3-2F33A781A77D}"/>
    <cellStyle name="Ergebnis 7 5" xfId="8254" xr:uid="{BA53FBC6-02BE-4F5B-92F5-0CEBB9A05E84}"/>
    <cellStyle name="Ergebnis 7 6" xfId="12541" xr:uid="{60BF96F0-8B38-431A-914D-67FA9F05B84C}"/>
    <cellStyle name="Ergebnis 7 7" xfId="14693" xr:uid="{3F18A90E-FF5D-4074-8DFF-7DC77220266E}"/>
    <cellStyle name="Ergebnis 7 8" xfId="18110" xr:uid="{5C93900F-38A6-4A7E-B887-03F4C1F450A3}"/>
    <cellStyle name="Erklärender Text" xfId="223" hidden="1" xr:uid="{B8382D7F-B7CD-4E06-84CB-173AA913C84A}"/>
    <cellStyle name="Erklärender Text" xfId="1119" hidden="1" xr:uid="{603AA6EB-CA4F-4D0E-8D3A-3C8438D0DDA0}"/>
    <cellStyle name="Erklärender Text" xfId="1520" hidden="1" xr:uid="{2DAA3AC8-4849-43F7-B87A-2A4B8329ECCB}"/>
    <cellStyle name="Erklärender Text" xfId="1146" hidden="1" xr:uid="{3A2D1445-4068-4AE6-B459-E76F9E230D24}"/>
    <cellStyle name="Erklärender Text" xfId="1364" hidden="1" xr:uid="{1B438552-87F1-49B2-8480-3794D926E3D8}"/>
    <cellStyle name="Erklärender Text" xfId="3345" hidden="1" xr:uid="{C8990A46-D1C4-4B8E-A4AE-425F81E1B6B6}"/>
    <cellStyle name="Erklärender Text" xfId="3385" hidden="1" xr:uid="{E937F816-27DC-48BF-828D-EA3534ADC6E3}"/>
    <cellStyle name="Erklärender Text" xfId="3393" hidden="1" xr:uid="{0DE527B0-C163-4D6D-8A01-9F381099359F}"/>
    <cellStyle name="Erklärender Text" xfId="3463" hidden="1" xr:uid="{CB8D9FBB-E5CB-424E-8E78-EC6CC433428D}"/>
    <cellStyle name="Erklärender Text" xfId="3432" hidden="1" xr:uid="{62479BE0-BD65-46EF-BB68-8C96A3DEE963}"/>
    <cellStyle name="Erklärender Text" xfId="3475" hidden="1" xr:uid="{B084A6F8-BB59-4370-A279-B82A22BBB70E}"/>
    <cellStyle name="Erklärender Text" xfId="3499" hidden="1" xr:uid="{799C815B-9789-4623-B59B-C7E489728B71}"/>
    <cellStyle name="Erklärender Text" xfId="3577" hidden="1" xr:uid="{5F957EEE-94F4-4854-B156-79F437A11F39}"/>
    <cellStyle name="Erklärender Text" xfId="3521" hidden="1" xr:uid="{7A525935-7EB5-442E-A402-7A1FE57B26D9}"/>
    <cellStyle name="Erklärender Text" xfId="3543" hidden="1" xr:uid="{3FC40A86-F11F-4165-B7C1-30F39526B334}"/>
    <cellStyle name="Erklärender Text" xfId="3591" hidden="1" xr:uid="{1A710A99-4120-4620-A95D-B73F9FCF708C}"/>
    <cellStyle name="Erklärender Text" xfId="3631" hidden="1" xr:uid="{A9A4862F-02F9-4309-9CC6-C71E444FBD7F}"/>
    <cellStyle name="Erklärender Text" xfId="3639" hidden="1" xr:uid="{A800A362-7574-4453-AF4F-EEEF3693CB10}"/>
    <cellStyle name="Erklärender Text" xfId="3695" hidden="1" xr:uid="{8A748615-3A20-4B4E-9BD4-C8F9829B7CE1}"/>
    <cellStyle name="Erklärender Text" xfId="3668" hidden="1" xr:uid="{1ADFDB9B-59F8-4AEC-BDAC-A14D5B6F4C6F}"/>
    <cellStyle name="Erklärender Text" xfId="3756" hidden="1" xr:uid="{BC1E3A75-FB59-4C45-ACDB-942BAC6C7127}"/>
    <cellStyle name="Erklärender Text" xfId="4328" hidden="1" xr:uid="{65659B80-67BB-4320-B752-92F6662FCC94}"/>
    <cellStyle name="Erklärender Text" xfId="4571" hidden="1" xr:uid="{82947F78-5551-4932-807C-AC368475A5DC}"/>
    <cellStyle name="Erklärender Text" xfId="4353" hidden="1" xr:uid="{9A55BF1E-712F-4378-BA2E-98F875BBEBC7}"/>
    <cellStyle name="Erklärender Text" xfId="4474" hidden="1" xr:uid="{7B95A9F1-008A-4340-8DCB-F35BC4A09B9F}"/>
    <cellStyle name="Erklärender Text" xfId="5845" hidden="1" xr:uid="{42D79F75-FC11-4447-BD54-B6DF2A75C657}"/>
    <cellStyle name="Erklärender Text" xfId="5885" hidden="1" xr:uid="{0937FC79-F954-4A87-B5A1-D36A8A267B57}"/>
    <cellStyle name="Erklärender Text" xfId="5893" hidden="1" xr:uid="{44C92D21-D693-4930-AAFC-BD939C115281}"/>
    <cellStyle name="Erklärender Text" xfId="5953" hidden="1" xr:uid="{3C09850F-A422-47A1-BF98-5AEB4160B1AA}"/>
    <cellStyle name="Erklärender Text" xfId="5925" hidden="1" xr:uid="{10EDC47D-9B93-4C2D-8134-C04EF8E6A789}"/>
    <cellStyle name="Erklärender Text" xfId="4197" hidden="1" xr:uid="{069FD1DA-F275-4314-952A-B514E948FB3C}"/>
    <cellStyle name="Erklärender Text" xfId="5599" hidden="1" xr:uid="{A7004908-C19A-4AEA-AFBB-41C92169FD80}"/>
    <cellStyle name="Erklärender Text" xfId="5319" hidden="1" xr:uid="{F78825AE-CD9D-4E8F-9926-B530A9E0FA15}"/>
    <cellStyle name="Erklärender Text" xfId="5576" hidden="1" xr:uid="{06F1F215-A7F5-4989-8211-08CE21DC9C43}"/>
    <cellStyle name="Erklärender Text" xfId="5429" hidden="1" xr:uid="{AE47AEF9-AC2F-4C0D-B11C-0563ABA8786E}"/>
    <cellStyle name="Erklärender Text" xfId="6001" hidden="1" xr:uid="{9B439184-30AC-4C57-B19B-749974351D96}"/>
    <cellStyle name="Erklärender Text" xfId="6041" hidden="1" xr:uid="{ED5BCA03-0246-4839-BCD0-732966186D0A}"/>
    <cellStyle name="Erklärender Text" xfId="6049" hidden="1" xr:uid="{6795777C-EDC8-4AE3-B0B9-57A24B80F334}"/>
    <cellStyle name="Erklärender Text" xfId="6119" hidden="1" xr:uid="{C79CD6D7-EC5C-4253-8A67-72693AB274BB}"/>
    <cellStyle name="Erklärender Text" xfId="6088" hidden="1" xr:uid="{E78FA926-7E2C-40D7-B5AA-305481C157BB}"/>
    <cellStyle name="Erklärender Text" xfId="4241" hidden="1" xr:uid="{AE62B2DD-CDB1-4529-887F-B571F053EF50}"/>
    <cellStyle name="Erklärender Text" xfId="5062" hidden="1" xr:uid="{749F7220-0A45-4CC5-9832-F3AF770B3512}"/>
    <cellStyle name="Erklärender Text" xfId="4250" hidden="1" xr:uid="{54BCE8B7-3AA4-4632-9F09-8880AD23D930}"/>
    <cellStyle name="Erklärender Text" xfId="4908" hidden="1" xr:uid="{882E07E3-4A68-4A05-ACA4-097B87CBB4E4}"/>
    <cellStyle name="Erklärender Text" xfId="4683" hidden="1" xr:uid="{CEB7EF31-B5FF-433D-9FC4-AEB287D109A9}"/>
    <cellStyle name="Erklärender Text" xfId="6145" hidden="1" xr:uid="{9A7566C8-8B63-40B3-8BCF-3D0530304BD8}"/>
    <cellStyle name="Erklärender Text" xfId="6185" hidden="1" xr:uid="{6CAF3BA6-C8FB-41C0-B80B-C228F56CDFA8}"/>
    <cellStyle name="Erklärender Text" xfId="6193" hidden="1" xr:uid="{EA3BD1C3-0937-4E24-B5E2-0AC9B8E8DB39}"/>
    <cellStyle name="Erklärender Text" xfId="6263" hidden="1" xr:uid="{4044A0D8-DDB6-4E63-84FA-0561B194991F}"/>
    <cellStyle name="Erklärender Text" xfId="6232" hidden="1" xr:uid="{7321D4B9-6EAB-486C-9029-4E33A7E9B9DB}"/>
    <cellStyle name="Erklärender Text" xfId="6345" hidden="1" xr:uid="{A514B18E-1BBC-4D56-A232-0ABE06BA33CE}"/>
    <cellStyle name="Erklärender Text" xfId="6731" hidden="1" xr:uid="{A7E1565C-CC2F-41E8-A971-D5F24C7A979D}"/>
    <cellStyle name="Erklärender Text" xfId="7049" hidden="1" xr:uid="{6E9E23A7-6F26-4855-86DF-8EAA0AFFB89F}"/>
    <cellStyle name="Erklärender Text" xfId="6756" hidden="1" xr:uid="{92FE682A-795F-4BF3-8A8C-733A37080EEE}"/>
    <cellStyle name="Erklärender Text" xfId="6925" hidden="1" xr:uid="{641CBF4B-4BB9-44B7-B61B-96DEFFE5DFF0}"/>
    <cellStyle name="Erklärender Text" xfId="7391" hidden="1" xr:uid="{C278613D-0014-43DF-AEE9-92DAC98E41E0}"/>
    <cellStyle name="Erklärender Text" xfId="7431" hidden="1" xr:uid="{358E4D48-57FC-4168-AE65-441D4FEF7655}"/>
    <cellStyle name="Erklärender Text" xfId="7439" hidden="1" xr:uid="{EFCA5041-4CCB-4E79-92D4-58230FD8955E}"/>
    <cellStyle name="Erklärender Text" xfId="7509" hidden="1" xr:uid="{ABE115C0-AFB7-4977-B73E-F546F4561C5B}"/>
    <cellStyle name="Erklärender Text" xfId="7478" hidden="1" xr:uid="{B1BAB23D-2803-4026-90F8-5E00E019CB87}"/>
    <cellStyle name="Erklärender Text" xfId="7521" hidden="1" xr:uid="{833B834F-A5BB-452E-8221-4D5C5B0C9AAC}"/>
    <cellStyle name="Erklärender Text" xfId="7545" hidden="1" xr:uid="{21D8D2FB-23D7-4D9A-9A4F-11A69936B728}"/>
    <cellStyle name="Erklärender Text" xfId="7623" hidden="1" xr:uid="{7C6F5DA6-D79B-475F-AFAD-45DF48A441A2}"/>
    <cellStyle name="Erklärender Text" xfId="7567" hidden="1" xr:uid="{223AF6DE-5D8E-4C5D-B053-B66041A598EF}"/>
    <cellStyle name="Erklärender Text" xfId="7589" hidden="1" xr:uid="{80231A68-6AA2-4E8C-867A-40E369212429}"/>
    <cellStyle name="Erklärender Text" xfId="7637" hidden="1" xr:uid="{5A725C04-E933-49F1-A256-BEB13709C7F8}"/>
    <cellStyle name="Erklärender Text" xfId="7677" hidden="1" xr:uid="{0CF13219-8AF2-46FF-A4D0-72A46CAC3D90}"/>
    <cellStyle name="Erklärender Text" xfId="7685" hidden="1" xr:uid="{C03BE5EE-C510-4502-A487-FC52CB45E887}"/>
    <cellStyle name="Erklärender Text" xfId="7741" hidden="1" xr:uid="{F23975F1-8846-4684-BB48-7C37A89CEC66}"/>
    <cellStyle name="Erklärender Text" xfId="7714" hidden="1" xr:uid="{49E55343-6785-4FCE-AC7B-B3493CBE1630}"/>
    <cellStyle name="Erklärender Text" xfId="7372" hidden="1" xr:uid="{C3F636E1-EC51-43A4-9494-D47DBF4F106A}"/>
    <cellStyle name="Erklärender Text" xfId="7343" hidden="1" xr:uid="{B4165290-8B2D-4CDA-A6EC-99AF7E86B1C8}"/>
    <cellStyle name="Erklärender Text" xfId="6950" hidden="1" xr:uid="{D91C4708-5821-4CB7-B73E-F1F8699D631C}"/>
    <cellStyle name="Erklärender Text" xfId="7330" hidden="1" xr:uid="{CCF22218-5FEA-40A0-B1E8-CEB470C88985}"/>
    <cellStyle name="Erklärender Text" xfId="6597" hidden="1" xr:uid="{9DBC0F61-1A0E-4008-88A6-EB002EE65841}"/>
    <cellStyle name="Erklärender Text" xfId="7761" hidden="1" xr:uid="{0B61BE98-03A4-4072-94B6-20DF006518BC}"/>
    <cellStyle name="Erklärender Text" xfId="7801" hidden="1" xr:uid="{DE43356B-0C09-4C29-8C34-5A563DFB0476}"/>
    <cellStyle name="Erklärender Text" xfId="7809" hidden="1" xr:uid="{7EF29F12-933E-40AF-8585-7FE63613EB96}"/>
    <cellStyle name="Erklärender Text" xfId="7865" hidden="1" xr:uid="{76AFD011-1846-46CA-AB34-70075F2DF422}"/>
    <cellStyle name="Erklärender Text" xfId="7838" hidden="1" xr:uid="{70141A82-901D-4B84-9AE2-F71699EE3945}"/>
    <cellStyle name="Erklärender Text" xfId="7875" hidden="1" xr:uid="{A2750CDB-D6D9-46E4-83BD-3CA771F76749}"/>
    <cellStyle name="Erklärender Text" xfId="7899" hidden="1" xr:uid="{C502B3AA-40A9-410D-BC22-2EB2106CCFAB}"/>
    <cellStyle name="Erklärender Text" xfId="7977" hidden="1" xr:uid="{1A02C42B-C476-4004-BCCB-E4BB581220EE}"/>
    <cellStyle name="Erklärender Text" xfId="7921" hidden="1" xr:uid="{00D3F9BF-77E2-4362-9691-DE6A3DFF9DB3}"/>
    <cellStyle name="Erklärender Text" xfId="7943" hidden="1" xr:uid="{86C16B00-E159-4B88-884D-726560E0522A}"/>
    <cellStyle name="Erklärender Text" xfId="7991" hidden="1" xr:uid="{59C912F1-EA0B-4880-98AE-963FB468C2A3}"/>
    <cellStyle name="Erklärender Text" xfId="8031" hidden="1" xr:uid="{8E982B96-9777-400A-8B41-F05F15E2265A}"/>
    <cellStyle name="Erklärender Text" xfId="8039" hidden="1" xr:uid="{D2222C77-7F82-474B-B9A4-C6F71A454F3C}"/>
    <cellStyle name="Erklärender Text" xfId="8095" hidden="1" xr:uid="{F70F5A39-1E46-4432-99D5-69B2658F9CFC}"/>
    <cellStyle name="Erklärender Text" xfId="8068" hidden="1" xr:uid="{45F9062E-9D03-4BA8-BFBF-4FC6C0A1255D}"/>
    <cellStyle name="Erklärender Text" xfId="8126" hidden="1" xr:uid="{FFC34DDC-F3F7-4669-92B8-A0BEB80741BE}"/>
    <cellStyle name="Erklärender Text" xfId="8701" hidden="1" xr:uid="{24B3EFEA-8A76-49CB-ADDD-2384163F3E72}"/>
    <cellStyle name="Erklärender Text" xfId="9102" hidden="1" xr:uid="{55BE7B03-50BE-4B39-B400-813173F145D8}"/>
    <cellStyle name="Erklärender Text" xfId="8728" hidden="1" xr:uid="{25B525DD-DC2F-4724-9551-8ADDCC28D7D2}"/>
    <cellStyle name="Erklärender Text" xfId="8946" hidden="1" xr:uid="{AAE2471D-A932-4B50-B518-A38250592C41}"/>
    <cellStyle name="Erklärender Text" xfId="10091" hidden="1" xr:uid="{4467F4DD-6030-4FE2-879B-1C346BD19570}"/>
    <cellStyle name="Erklärender Text" xfId="10131" hidden="1" xr:uid="{47C8C5A8-F04F-41E5-A357-D57AC40C56EA}"/>
    <cellStyle name="Erklärender Text" xfId="10139" hidden="1" xr:uid="{CBF3BAD0-057E-4BBE-82D4-CE0BB476CFEE}"/>
    <cellStyle name="Erklärender Text" xfId="10209" hidden="1" xr:uid="{EA9AA2B1-7D29-4016-87E9-79327B2052D5}"/>
    <cellStyle name="Erklärender Text" xfId="10178" hidden="1" xr:uid="{974C671E-D485-449E-8BA2-4F064C0F3262}"/>
    <cellStyle name="Erklärender Text" xfId="8205" hidden="1" xr:uid="{41B805E1-2A9B-441C-9F2D-FC23D28DF356}"/>
    <cellStyle name="Erklärender Text" xfId="9796" hidden="1" xr:uid="{CDB40D12-7EA7-4D2B-8C02-536715B13662}"/>
    <cellStyle name="Erklärender Text" xfId="9554" hidden="1" xr:uid="{6448D9BC-4596-4912-9524-77EE569D6AB0}"/>
    <cellStyle name="Erklärender Text" xfId="9775" hidden="1" xr:uid="{CF4546CB-9683-4074-B55F-F9317E59D0FF}"/>
    <cellStyle name="Erklärender Text" xfId="9625" hidden="1" xr:uid="{261E3D01-C9DC-42B4-86A7-3684B7ACDB41}"/>
    <cellStyle name="Erklärender Text" xfId="10299" hidden="1" xr:uid="{C7C7D76F-F147-41EF-994D-8E3C59C06CD2}"/>
    <cellStyle name="Erklärender Text" xfId="10339" hidden="1" xr:uid="{7E0FF1CE-A317-4E76-80CC-A56DE102FF1F}"/>
    <cellStyle name="Erklärender Text" xfId="10347" hidden="1" xr:uid="{55C2ACBC-E05F-4EAB-A042-D926DAEB3EB5}"/>
    <cellStyle name="Erklärender Text" xfId="10417" hidden="1" xr:uid="{4F62486A-CF64-4985-916E-45833CA88108}"/>
    <cellStyle name="Erklärender Text" xfId="10386" hidden="1" xr:uid="{32AA1812-2345-404D-B0BC-12C419D24420}"/>
    <cellStyle name="Erklärender Text" xfId="9406" hidden="1" xr:uid="{59403750-D1ED-424C-8EA2-66A813D7A371}"/>
    <cellStyle name="Erklärender Text" xfId="10263" hidden="1" xr:uid="{1394472B-B940-49CA-993B-E15EA8FC7117}"/>
    <cellStyle name="Erklärender Text" xfId="9429" hidden="1" xr:uid="{915CC8CE-21FF-4AB1-AAA3-2DC8DEAABCA6}"/>
    <cellStyle name="Erklärender Text" xfId="10249" hidden="1" xr:uid="{549AFFDA-71DC-4B84-B2C7-DDD1E321454E}"/>
    <cellStyle name="Erklärender Text" xfId="9415" hidden="1" xr:uid="{586A8104-F394-46F6-8D2C-6D3595652AD7}"/>
    <cellStyle name="Erklärender Text" xfId="10428" hidden="1" xr:uid="{54EF69CF-6CD1-4436-92AA-FA0CC0D14304}"/>
    <cellStyle name="Erklärender Text" xfId="10468" hidden="1" xr:uid="{EEABF218-1A2A-485F-937E-E1AEB4F11CA5}"/>
    <cellStyle name="Erklärender Text" xfId="10476" hidden="1" xr:uid="{1522E4AD-C8BC-403C-A23E-2357E94E1659}"/>
    <cellStyle name="Erklärender Text" xfId="10532" hidden="1" xr:uid="{EE223F44-D5A3-405E-BFD9-A52E6698E74C}"/>
    <cellStyle name="Erklärender Text" xfId="10505" hidden="1" xr:uid="{9E44C9B7-168E-4395-A643-AA567A0C1984}"/>
    <cellStyle name="Erklärender Text" xfId="10543" hidden="1" xr:uid="{96CFB8E9-5F32-4254-9767-7FF730F55BEF}"/>
    <cellStyle name="Erklärender Text" xfId="10658" hidden="1" xr:uid="{28B8E153-EE1C-4624-87D3-1830CA2F9C44}"/>
    <cellStyle name="Erklärender Text" xfId="10796" hidden="1" xr:uid="{09309BE5-7934-4DF1-9ECE-1F5CD1A722D2}"/>
    <cellStyle name="Erklärender Text" xfId="10681" hidden="1" xr:uid="{CDD9A60C-C282-4E7F-996F-42AF2C70EAE6}"/>
    <cellStyle name="Erklärender Text" xfId="10735" hidden="1" xr:uid="{86F8E786-EC38-42D3-9ECC-4F0BAC0E2E53}"/>
    <cellStyle name="Erklärender Text" xfId="10951" hidden="1" xr:uid="{EFEAEA0E-A356-4DC9-9FE6-2F74D497C2C0}"/>
    <cellStyle name="Erklärender Text" xfId="10991" hidden="1" xr:uid="{89C56CA1-B28F-4317-9D96-0398298DA5FB}"/>
    <cellStyle name="Erklärender Text" xfId="10999" hidden="1" xr:uid="{A7C9977B-DA40-46BB-A336-5C54BEFB3F52}"/>
    <cellStyle name="Erklärender Text" xfId="11055" hidden="1" xr:uid="{5D4F1E99-E8E1-4DF2-94B2-057533B0FB63}"/>
    <cellStyle name="Erklärender Text" xfId="11028" hidden="1" xr:uid="{3C8234FF-FAAA-48C9-B21A-DD37AEA45FE7}"/>
    <cellStyle name="Erklärender Text" xfId="11111" hidden="1" xr:uid="{83F009E2-BD6C-4AC9-989F-8B41748105B0}"/>
    <cellStyle name="Erklärender Text" xfId="11484" hidden="1" xr:uid="{7F7EFCAA-EB91-4C7F-A241-3E8A3B1418C6}"/>
    <cellStyle name="Erklärender Text" xfId="11700" hidden="1" xr:uid="{EA511BD0-2F2C-4101-B9DE-FD01C9916076}"/>
    <cellStyle name="Erklärender Text" xfId="11508" hidden="1" xr:uid="{1CB418CE-81AF-4838-A172-551E6DFCC7EF}"/>
    <cellStyle name="Erklärender Text" xfId="11617" hidden="1" xr:uid="{9B5E002F-D710-4FC5-A6C5-7FDD08EA3EE6}"/>
    <cellStyle name="Erklärender Text" xfId="12574" hidden="1" xr:uid="{0CF5583B-F024-499A-9AC2-DAAA47D053B3}"/>
    <cellStyle name="Erklärender Text" xfId="12614" hidden="1" xr:uid="{B2062726-FE3A-42DB-A47F-14B8B67D45EC}"/>
    <cellStyle name="Erklärender Text" xfId="12622" hidden="1" xr:uid="{CF98E13F-3AB8-4680-A0F8-FDD519F218D6}"/>
    <cellStyle name="Erklärender Text" xfId="12682" hidden="1" xr:uid="{C98F472F-D595-46DC-B8A3-A106FD195E82}"/>
    <cellStyle name="Erklärender Text" xfId="12652" hidden="1" xr:uid="{F15FF0EA-4C43-4602-A414-AEA55E666B13}"/>
    <cellStyle name="Erklärender Text" xfId="11562" hidden="1" xr:uid="{A16B6D45-F05A-485C-A5F4-D5717743D640}"/>
    <cellStyle name="Erklärender Text" xfId="11882" hidden="1" xr:uid="{8B2F5DC3-D71C-49CF-BA0C-BBE75C42DA3D}"/>
    <cellStyle name="Erklärender Text" xfId="12253" hidden="1" xr:uid="{7D98907E-CF41-492E-908F-655B10AAD65F}"/>
    <cellStyle name="Erklärender Text" xfId="12402" hidden="1" xr:uid="{CA1CFC46-4721-4D77-83AC-41758C13C311}"/>
    <cellStyle name="Erklärender Text" xfId="12311" hidden="1" xr:uid="{379E038C-9E17-4E52-ABCE-B3796623767C}"/>
    <cellStyle name="Erklärender Text" xfId="12776" hidden="1" xr:uid="{E3105048-BB00-4BF9-BA13-983DD688B42F}"/>
    <cellStyle name="Erklärender Text" xfId="12816" hidden="1" xr:uid="{CF6E8E8E-3735-4A73-95CE-F61F6CE48AF2}"/>
    <cellStyle name="Erklärender Text" xfId="12824" hidden="1" xr:uid="{6C3A89C1-F6BA-4E85-A9F8-1BA5105ADB32}"/>
    <cellStyle name="Erklärender Text" xfId="12887" hidden="1" xr:uid="{324173FB-988A-4F6D-B1C4-7D036730F2EE}"/>
    <cellStyle name="Erklärender Text" xfId="12859" hidden="1" xr:uid="{EE6DF647-4AD8-431D-A094-3AE55C4E97A3}"/>
    <cellStyle name="Erklärender Text" xfId="11513" hidden="1" xr:uid="{578E05C2-8B12-47B3-928B-1F6D1D2CB55E}"/>
    <cellStyle name="Erklärender Text" xfId="11730" hidden="1" xr:uid="{7A2A4972-1B17-4A6A-AE3B-AB09A75C20C7}"/>
    <cellStyle name="Erklärender Text" xfId="11753" hidden="1" xr:uid="{C083FF83-327F-4394-BA84-5AB05472E7EA}"/>
    <cellStyle name="Erklärender Text" xfId="11735" hidden="1" xr:uid="{20248659-0F48-4DFD-B641-721107A1EA4A}"/>
    <cellStyle name="Erklärender Text" xfId="11742" hidden="1" xr:uid="{3001ED17-AA59-4F7D-AB72-7E8F3A4F013F}"/>
    <cellStyle name="Erklärender Text" xfId="12954" hidden="1" xr:uid="{1067A4B7-5851-4A2B-BA80-6BF8136ACBE9}"/>
    <cellStyle name="Erklärender Text" xfId="12994" hidden="1" xr:uid="{0F5CAA96-4EB4-4FAA-BB79-5E5021F5BE0A}"/>
    <cellStyle name="Erklärender Text" xfId="13002" hidden="1" xr:uid="{B533C47D-FC68-4A41-B486-E5A798FE945C}"/>
    <cellStyle name="Erklärender Text" xfId="13062" hidden="1" xr:uid="{F174EB53-CA7E-45BA-B655-E5C5B1C62B89}"/>
    <cellStyle name="Erklärender Text" xfId="13035" hidden="1" xr:uid="{4D70B48F-BD9C-458F-B033-728DD672F488}"/>
    <cellStyle name="Erklärender Text" xfId="12844" hidden="1" xr:uid="{0E36BA51-FDDC-49D0-A3DE-78CE9F2CA427}"/>
    <cellStyle name="Erklärender Text" xfId="12227" hidden="1" xr:uid="{E7F3F4C5-EC72-45DA-8F80-F4C98D964C55}"/>
    <cellStyle name="Erklärender Text" xfId="12563" hidden="1" xr:uid="{E0568273-3EA1-4C07-8F06-F54EE7C7DF75}"/>
    <cellStyle name="Erklärender Text" xfId="11512" hidden="1" xr:uid="{3B0FB151-8B62-4545-929C-634766AB6BE7}"/>
    <cellStyle name="Erklärender Text" xfId="11151" hidden="1" xr:uid="{AA237E9C-286A-4679-AA89-848A31C146A1}"/>
    <cellStyle name="Erklärender Text" xfId="13088" hidden="1" xr:uid="{DD2F5BB4-532E-4AF7-8472-DE26B46AEADE}"/>
    <cellStyle name="Erklärender Text" xfId="13128" hidden="1" xr:uid="{A86B6BB1-4C77-426C-8621-1BBAF53F47C3}"/>
    <cellStyle name="Erklärender Text" xfId="13136" hidden="1" xr:uid="{2AA4DE12-9673-4129-A11D-4652D544201C}"/>
    <cellStyle name="Erklärender Text" xfId="13195" hidden="1" xr:uid="{9DDE9039-86C8-4E9F-9955-372CDE5D963A}"/>
    <cellStyle name="Erklärender Text" xfId="13168" hidden="1" xr:uid="{6E8627E3-6EA2-4D0B-B215-446DF7324B5C}"/>
    <cellStyle name="Erklärender Text" xfId="13022" hidden="1" xr:uid="{53E5198E-5E55-4E16-A927-9817524FF96A}"/>
    <cellStyle name="Erklärender Text" xfId="12208" hidden="1" xr:uid="{D52EFCFA-8A08-4C88-AF42-9ECE46A93857}"/>
    <cellStyle name="Erklärender Text" xfId="12764" hidden="1" xr:uid="{BAF4E68E-515B-4121-A2AF-341B8CAD87B7}"/>
    <cellStyle name="Erklärender Text" xfId="11418" hidden="1" xr:uid="{161B5126-A82D-421C-896C-FBF586940988}"/>
    <cellStyle name="Erklärender Text" xfId="11887" hidden="1" xr:uid="{CED6DA9A-6059-48EC-82A8-F1163256CC53}"/>
    <cellStyle name="Erklärender Text" xfId="13213" hidden="1" xr:uid="{CCEC5517-1ECF-4B76-A7FE-AF39312FCC0B}"/>
    <cellStyle name="Erklärender Text" xfId="13253" hidden="1" xr:uid="{EEEABB60-13F5-4E6D-BFEF-56BDDC2A64FF}"/>
    <cellStyle name="Erklärender Text" xfId="13261" hidden="1" xr:uid="{6B66338C-369C-45EE-9B19-B3460612D677}"/>
    <cellStyle name="Erklärender Text" xfId="13321" hidden="1" xr:uid="{3117BB9A-5730-4C0F-8A54-389677FABD10}"/>
    <cellStyle name="Erklärender Text" xfId="13294" hidden="1" xr:uid="{4EECDB41-0948-470F-B0C0-695A0662AB65}"/>
    <cellStyle name="Erklärender Text" xfId="13156" hidden="1" xr:uid="{E1B8521C-1D67-4052-8119-9A841F5C7249}"/>
    <cellStyle name="Erklärender Text" xfId="11453" hidden="1" xr:uid="{ED15805A-13BB-4A84-9AA6-4181B9D4E604}"/>
    <cellStyle name="Erklärender Text" xfId="12943" hidden="1" xr:uid="{C1115912-C028-4208-B937-F9207FC5C637}"/>
    <cellStyle name="Erklärender Text" xfId="11834" hidden="1" xr:uid="{2587E28C-747A-4074-8D9E-699BD73AFE8D}"/>
    <cellStyle name="Erklärender Text" xfId="11183" hidden="1" xr:uid="{57E948DD-5C70-432C-B096-E3B8FCB479AF}"/>
    <cellStyle name="Erklärender Text" xfId="13338" hidden="1" xr:uid="{C61FD887-DE32-422E-A9CD-636819E68560}"/>
    <cellStyle name="Erklärender Text" xfId="13378" hidden="1" xr:uid="{5B1B3C04-CEEF-465D-A156-700A0313C36D}"/>
    <cellStyle name="Erklärender Text" xfId="13386" hidden="1" xr:uid="{76D4C010-AE88-427A-AF24-178F6A7C0782}"/>
    <cellStyle name="Erklärender Text" xfId="13456" hidden="1" xr:uid="{7BE8BC30-D088-403C-BD60-E3C40BE4C26B}"/>
    <cellStyle name="Erklärender Text" xfId="13425" hidden="1" xr:uid="{68464933-E509-4327-83B1-1DF9B288F511}"/>
    <cellStyle name="Erklärender Text" xfId="13551" hidden="1" xr:uid="{983E22F6-6525-46D2-86FA-0AA00DE4524B}"/>
    <cellStyle name="Erklärender Text" xfId="13770" hidden="1" xr:uid="{44D16054-25B5-47C5-89B2-3F974D23D299}"/>
    <cellStyle name="Erklärender Text" xfId="13869" hidden="1" xr:uid="{5765E8C7-EF38-4017-AB75-83FE236F624D}"/>
    <cellStyle name="Erklärender Text" xfId="13793" hidden="1" xr:uid="{87F94A54-67F3-4C59-9B21-A2BD7D511516}"/>
    <cellStyle name="Erklärender Text" xfId="13826" hidden="1" xr:uid="{FFFC987E-8DB5-421F-9AE3-8C0298AC240C}"/>
    <cellStyle name="Erklärender Text" xfId="14796" hidden="1" xr:uid="{EFD68209-7492-4C50-B80F-79B3E5914C80}"/>
    <cellStyle name="Erklärender Text" xfId="14836" hidden="1" xr:uid="{2AB48EEA-4878-4591-8F14-0FBC1820C37B}"/>
    <cellStyle name="Erklärender Text" xfId="14844" hidden="1" xr:uid="{042601D0-D07B-43D0-95FF-E6B6389EACD7}"/>
    <cellStyle name="Erklärender Text" xfId="14901" hidden="1" xr:uid="{33AEEDC3-C44A-4ED3-A5BB-652260B998C7}"/>
    <cellStyle name="Erklärender Text" xfId="14874" hidden="1" xr:uid="{E3F1285B-E99D-43BD-8864-B9DCF36A0FF1}"/>
    <cellStyle name="Erklärender Text" xfId="14913" hidden="1" xr:uid="{6BBA78D4-B369-4CC5-AC91-1355F642C5FC}"/>
    <cellStyle name="Erklärender Text" xfId="14937" hidden="1" xr:uid="{C99A5871-9D8B-4F73-96A3-4474CC994EBA}"/>
    <cellStyle name="Erklärender Text" xfId="15015" hidden="1" xr:uid="{AD746E7F-6A04-4705-8FF9-DC2802028B7C}"/>
    <cellStyle name="Erklärender Text" xfId="14959" hidden="1" xr:uid="{6CA277B0-EB53-46D9-AB8F-598A01408769}"/>
    <cellStyle name="Erklärender Text" xfId="14981" hidden="1" xr:uid="{C8EDF20F-1A97-4559-A486-8FB18A9B1C72}"/>
    <cellStyle name="Erklärender Text" xfId="15029" hidden="1" xr:uid="{AA61CBE6-85AC-4C33-A9C8-D841DEE27E35}"/>
    <cellStyle name="Erklärender Text" xfId="15069" hidden="1" xr:uid="{FCFFEBB7-0CC1-4B54-81C5-8FD13E475A50}"/>
    <cellStyle name="Erklärender Text" xfId="15077" hidden="1" xr:uid="{9F0FBF98-8480-4D31-BA77-25AB0AB3F089}"/>
    <cellStyle name="Erklärender Text" xfId="15133" hidden="1" xr:uid="{9E82DDC9-1C46-4879-9A70-6B8A7AC85158}"/>
    <cellStyle name="Erklärender Text" xfId="15106" hidden="1" xr:uid="{EBCBF08D-29EC-4D3E-BC19-3B7DB41E02BD}"/>
    <cellStyle name="Erklärender Text" xfId="15188" hidden="1" xr:uid="{3DA75D35-905C-47A9-AA4A-8FCF6D03BE17}"/>
    <cellStyle name="Erklärender Text" xfId="15760" hidden="1" xr:uid="{D3C8CA3D-CD1C-4A1D-AD3E-BB9D697F8B0F}"/>
    <cellStyle name="Erklärender Text" xfId="16003" hidden="1" xr:uid="{B811E151-8924-4FD9-85F5-BD526472813C}"/>
    <cellStyle name="Erklärender Text" xfId="15785" hidden="1" xr:uid="{A058FF07-0F89-4EE7-9D50-3EC3255BF639}"/>
    <cellStyle name="Erklärender Text" xfId="15906" hidden="1" xr:uid="{1979061F-1033-4CA5-9535-6FFC9E1A674C}"/>
    <cellStyle name="Erklärender Text" xfId="17277" hidden="1" xr:uid="{DD9B9399-D6CF-4C00-A82C-11D3CC7278A6}"/>
    <cellStyle name="Erklärender Text" xfId="17317" hidden="1" xr:uid="{3A842151-526D-4810-906F-E156AF463380}"/>
    <cellStyle name="Erklärender Text" xfId="17325" hidden="1" xr:uid="{27F3182F-FC0E-481A-A24F-86D82A921767}"/>
    <cellStyle name="Erklärender Text" xfId="17385" hidden="1" xr:uid="{1654B95E-58D6-4BA4-9848-CF4E377F68F9}"/>
    <cellStyle name="Erklärender Text" xfId="17357" hidden="1" xr:uid="{BB8DF9E5-6E75-4092-944F-7FA8DE50963E}"/>
    <cellStyle name="Erklärender Text" xfId="15629" hidden="1" xr:uid="{1DA0ED72-F93E-4B22-8ABB-69247B2D5AD6}"/>
    <cellStyle name="Erklärender Text" xfId="17031" hidden="1" xr:uid="{96A108C6-1866-4728-A19B-CAEB32CCFB71}"/>
    <cellStyle name="Erklärender Text" xfId="16751" hidden="1" xr:uid="{4D9BCDA8-F478-4F00-92CC-4E7BC09B5FC6}"/>
    <cellStyle name="Erklärender Text" xfId="17008" hidden="1" xr:uid="{FA0D8BA7-4E77-434C-A098-E589A3F7EE3C}"/>
    <cellStyle name="Erklärender Text" xfId="16861" hidden="1" xr:uid="{3C48E522-C6AA-4103-9F61-95B124408B08}"/>
    <cellStyle name="Erklärender Text" xfId="17433" hidden="1" xr:uid="{7B1DA288-79E6-4392-BE58-2F6A865827F2}"/>
    <cellStyle name="Erklärender Text" xfId="17473" hidden="1" xr:uid="{D3D1B933-941F-4464-9076-26BA41EB26CB}"/>
    <cellStyle name="Erklärender Text" xfId="17481" hidden="1" xr:uid="{C6A19DEE-8961-45D5-96EE-9E1078D72C72}"/>
    <cellStyle name="Erklärender Text" xfId="17551" hidden="1" xr:uid="{06644B7E-C09C-43B7-A5BE-28C61FD7BC0A}"/>
    <cellStyle name="Erklärender Text" xfId="17520" hidden="1" xr:uid="{C7623BF5-49B5-46A8-92D2-F1B907E9E0B7}"/>
    <cellStyle name="Erklärender Text" xfId="15673" hidden="1" xr:uid="{4DB67B27-C06C-4126-9060-AE0CCFC23BBE}"/>
    <cellStyle name="Erklärender Text" xfId="16494" hidden="1" xr:uid="{30E2C63E-3F52-42DA-A2B3-4AF39884CC33}"/>
    <cellStyle name="Erklärender Text" xfId="15682" hidden="1" xr:uid="{DB0FB1A6-A2EC-4D74-9EB1-D045A7DF08CA}"/>
    <cellStyle name="Erklärender Text" xfId="16340" hidden="1" xr:uid="{CF31B46B-D1D0-4703-895F-880F32B8508A}"/>
    <cellStyle name="Erklärender Text" xfId="16115" hidden="1" xr:uid="{5573651B-06A3-4257-8C29-3F7A4E6ED429}"/>
    <cellStyle name="Erklärender Text" xfId="17577" hidden="1" xr:uid="{76A72E84-7037-4ACC-A7F1-8F156FCD46F7}"/>
    <cellStyle name="Erklärender Text" xfId="17617" hidden="1" xr:uid="{7D184493-3157-4BB5-B4BC-AEEAC6CFC5B9}"/>
    <cellStyle name="Erklärender Text" xfId="17625" hidden="1" xr:uid="{06059A3C-C21F-4414-8E55-97F2D4504144}"/>
    <cellStyle name="Erklärender Text" xfId="17695" hidden="1" xr:uid="{4DBC1335-105B-45FA-8C61-DDA1EDBE91AF}"/>
    <cellStyle name="Erklärender Text" xfId="17664" hidden="1" xr:uid="{C43B5EDD-48F2-48B2-8A8F-32B6AAC094FD}"/>
    <cellStyle name="Erklärender Text" xfId="13743" hidden="1" xr:uid="{CDF6A044-B53F-47BD-B311-B88C223D32FE}"/>
    <cellStyle name="Erklärender Text" xfId="14035" hidden="1" xr:uid="{185EB889-A107-4D25-B31A-00DF95CCED17}"/>
    <cellStyle name="Erklärender Text" xfId="14317" hidden="1" xr:uid="{7C1A56A6-BE1C-4974-8C83-5774EFD5AF2A}"/>
    <cellStyle name="Erklärender Text" xfId="14568" hidden="1" xr:uid="{8E528AA0-9F4D-45B5-B986-126920F5F31E}"/>
    <cellStyle name="Erklärender Text" xfId="14406" hidden="1" xr:uid="{494F0843-0062-498B-8F06-AD8809360B29}"/>
    <cellStyle name="Erklärender Text" xfId="17717" hidden="1" xr:uid="{6C387E91-C673-49F7-B34A-8649FDFBC9B5}"/>
    <cellStyle name="Erklärender Text" xfId="17757" hidden="1" xr:uid="{1AE4F6DE-F5EE-40E8-A1D4-4E2D1A023923}"/>
    <cellStyle name="Erklärender Text" xfId="17765" hidden="1" xr:uid="{468E6A84-90CA-48EC-B1DB-29E9A9814C6F}"/>
    <cellStyle name="Erklärender Text" xfId="17835" hidden="1" xr:uid="{4E44B353-A734-4A0E-8F2B-86EE309CF17E}"/>
    <cellStyle name="Erklärender Text" xfId="17804" hidden="1" xr:uid="{34E5B174-8A91-4415-BEBD-0DAAD345C8CA}"/>
    <cellStyle name="Erklärender Text" xfId="17853" hidden="1" xr:uid="{FB084CBF-EB7E-4922-ACFF-C3D044F9FDAF}"/>
    <cellStyle name="Erklärender Text" xfId="18371" hidden="1" xr:uid="{0810C1F9-2BCA-4BA3-B29A-BA213BF826F5}"/>
    <cellStyle name="Erklärender Text" xfId="18772" hidden="1" xr:uid="{4C51D366-CDB3-4DA2-96A2-2A7BA36C8ADC}"/>
    <cellStyle name="Erklärender Text" xfId="18398" hidden="1" xr:uid="{D95139B8-8424-4723-894F-DCC9806D04AF}"/>
    <cellStyle name="Erklärender Text" xfId="18616" hidden="1" xr:uid="{79B2B6CE-77EC-4045-B15F-DADA24BFAF83}"/>
    <cellStyle name="Erklärender Text" xfId="18977" hidden="1" xr:uid="{834539D6-D028-4CC4-8B52-91744057A477}"/>
    <cellStyle name="Erklärender Text" xfId="19017" hidden="1" xr:uid="{D67C8D83-1B1B-43ED-ABDC-B481D89B26ED}"/>
    <cellStyle name="Erklärender Text" xfId="19025" hidden="1" xr:uid="{2812E693-9A75-459D-833F-DE6F205C349C}"/>
    <cellStyle name="Erklärender Text" xfId="19095" hidden="1" xr:uid="{5DB5F7B1-6D0B-4AA3-9FEB-876491B1634B}"/>
    <cellStyle name="Erklärender Text" xfId="19064" hidden="1" xr:uid="{5B580225-DCEB-4F0A-8D8B-A3F2BC81CC98}"/>
    <cellStyle name="Erklärender Text 2" xfId="569" xr:uid="{F69C8A19-96CA-429A-8D20-2AD75FF16854}"/>
    <cellStyle name="Erklärender Text 3" xfId="451" xr:uid="{00724AA2-FEF6-4846-9700-1324AFE1E9A1}"/>
    <cellStyle name="Euro" xfId="1731" xr:uid="{4B9D3B36-7874-4CF2-9EBC-C1630422B0B1}"/>
    <cellStyle name="Euro 2" xfId="1732" xr:uid="{78174F61-94CC-4C52-8A40-4C11DC7A7344}"/>
    <cellStyle name="Explanatory Text" xfId="127" builtinId="53" customBuiltin="1"/>
    <cellStyle name="Explanatory Text 2" xfId="310" xr:uid="{678AFAE7-5375-471B-8317-533DBDC40932}"/>
    <cellStyle name="Explanatory Text 2 2" xfId="1733" xr:uid="{C5281198-210D-4027-9F84-888BBA28841E}"/>
    <cellStyle name="Explanatory Text 2 2 2" xfId="2524" xr:uid="{689A4303-EFFD-4462-8A41-24ED545ABA99}"/>
    <cellStyle name="Explanatory Text 2 3" xfId="2525" xr:uid="{086AB3B1-CC55-4A64-B4C5-274091DD28DA}"/>
    <cellStyle name="Explanatory Text 3" xfId="401" xr:uid="{1A396303-59E2-4C0E-B1FF-CFF871006B51}"/>
    <cellStyle name="Explanatory Text 4" xfId="2041" xr:uid="{FC7A8E1D-2657-4EE3-9EA2-8E4F18723AEC}"/>
    <cellStyle name="Explanatory Text 5" xfId="11088" xr:uid="{93A7C1E4-CD66-4E5A-813A-25207A58DE2C}"/>
    <cellStyle name="EYHeader1" xfId="2526" xr:uid="{1F721239-39A2-4F7C-8DB3-2423875416CA}"/>
    <cellStyle name="EYHeader1 2" xfId="7310" xr:uid="{5944B8AA-657F-4914-9842-D57691118ADA}"/>
    <cellStyle name="EYHeader1 3" xfId="9532" xr:uid="{C17C19BA-C422-449B-B76C-7923E8A7F48F}"/>
    <cellStyle name="EYHeader1 4" xfId="10223" xr:uid="{7F0220E4-FEDB-491B-A47C-FCF37EC3DE9D}"/>
    <cellStyle name="EYHeader1 5" xfId="12925" xr:uid="{DA0C9E7C-6A5F-4466-B014-3CC5699FC23D}"/>
    <cellStyle name="EYHeader1 6" xfId="13886" xr:uid="{1DB5427E-A782-4FF4-84D9-52D32B0E75CD}"/>
    <cellStyle name="EYHeader1 7" xfId="18949" xr:uid="{87910543-6A62-44BC-A8BB-0D1737125D2B}"/>
    <cellStyle name="Fixed" xfId="1734" xr:uid="{CED8E53E-E7AE-4B36-ADB2-6CD4C38A0108}"/>
    <cellStyle name="Fixed 2" xfId="2527" xr:uid="{DF73364C-0187-4389-B36A-FCEF136A1A59}"/>
    <cellStyle name="Followed Hyperlink 2" xfId="11089" xr:uid="{2220942D-D370-4DD8-A8EF-FB06542C95EB}"/>
    <cellStyle name="Good" xfId="118" builtinId="26" customBuiltin="1"/>
    <cellStyle name="Good 2" xfId="35" xr:uid="{00000000-0005-0000-0000-000033000000}"/>
    <cellStyle name="Good 2 2" xfId="1735" xr:uid="{C389DFB1-1FB2-4875-8F66-1C2F0AE4E51B}"/>
    <cellStyle name="Good 2 2 2" xfId="1736" xr:uid="{74B5800F-CFA8-4D04-888F-C2BAA4CD3165}"/>
    <cellStyle name="Good 2 2 3" xfId="1737" xr:uid="{EF93FD46-CC46-4832-9EC5-2CE6567F4F56}"/>
    <cellStyle name="Good 2 2 4" xfId="2528" xr:uid="{FAB6A9B8-67B9-4314-8BED-1D06EB31D684}"/>
    <cellStyle name="Good 2 3" xfId="1738" xr:uid="{F84A7E43-7700-43F4-9DDD-6D6E19D0C839}"/>
    <cellStyle name="Good 2 3 2" xfId="2529" xr:uid="{1E703E13-0647-4F9E-A6E2-0B4E3D8604E4}"/>
    <cellStyle name="Good 2 4" xfId="2530" xr:uid="{13E32B71-5D5A-4E25-9E49-13992E001BF1}"/>
    <cellStyle name="Good 2 5" xfId="311" xr:uid="{4ABCD027-8BC8-459B-AD7A-518E795E8EA5}"/>
    <cellStyle name="Good 3" xfId="402" xr:uid="{04A55B54-7293-4827-8E3F-DFC7C7C28D94}"/>
    <cellStyle name="Good 4" xfId="531" xr:uid="{FF19EC64-48E6-4E15-9229-0EF5ABD6CBFA}"/>
    <cellStyle name="Grey" xfId="2531" xr:uid="{75C74E99-D98F-43AC-B2AD-F7CB38B97DB7}"/>
    <cellStyle name="Growth Factor" xfId="2532" xr:uid="{F71CE5DB-5420-4F09-8DAC-F74A91005947}"/>
    <cellStyle name="Guesses" xfId="1739" xr:uid="{E019CAB0-0609-4659-ACCA-BAB74ED88104}"/>
    <cellStyle name="Gut" xfId="312" xr:uid="{8DE71E1C-3BA3-4169-8D17-F742DE451BFB}"/>
    <cellStyle name="Hash Out" xfId="2533" xr:uid="{E42E2180-2118-4637-8C54-647DE620053B}"/>
    <cellStyle name="Hash Out 2" xfId="2534" xr:uid="{7370EFEE-3E27-40A1-BFAE-BF21F91F48E0}"/>
    <cellStyle name="Hash Out 2 2" xfId="2535" xr:uid="{4A89B718-8046-415D-A8C7-56C670D8C85B}"/>
    <cellStyle name="Header1" xfId="2536" xr:uid="{2691D454-81D9-4158-9226-E5C7350F5631}"/>
    <cellStyle name="Header1 2" xfId="2537" xr:uid="{932FB611-6384-4761-920F-DB2978A306B3}"/>
    <cellStyle name="Header1 2 2" xfId="2538" xr:uid="{8B76E727-5585-40A6-82B4-06D56F58D8C2}"/>
    <cellStyle name="Header2" xfId="2539" xr:uid="{37A7D444-B349-41F7-8465-02608DB6DF35}"/>
    <cellStyle name="Header2 2" xfId="2540" xr:uid="{6FEBEFD1-BECA-4285-B7EC-CDB604EC0823}"/>
    <cellStyle name="Header2 2 2" xfId="2541" xr:uid="{18A9BD8A-0857-43FE-AE51-C07B3CB32260}"/>
    <cellStyle name="Header2 2 2 2" xfId="7315" xr:uid="{5D71777B-93D2-4044-82AE-5363D1DDF62D}"/>
    <cellStyle name="Header2 2 2 3" xfId="9547" xr:uid="{4BB2FC86-DA12-4C94-A65E-083354BDA106}"/>
    <cellStyle name="Header2 2 2 4" xfId="10226" xr:uid="{B3D383DB-A3DC-47A1-95CB-E473F0F05A23}"/>
    <cellStyle name="Header2 2 2 5" xfId="11600" xr:uid="{1C156799-9877-4A8F-BE89-837D45DE5100}"/>
    <cellStyle name="Header2 2 2 6" xfId="13571" xr:uid="{C071B64A-ABC6-4EF6-A2B3-647C654EBEED}"/>
    <cellStyle name="Header2 2 2 7" xfId="18952" xr:uid="{87AFBC08-B0B6-4A1E-ADDD-7E91440EE6B8}"/>
    <cellStyle name="Header2 2 3" xfId="7314" xr:uid="{2E24760E-3FDF-4A05-9E2F-FD5E22280E9F}"/>
    <cellStyle name="Header2 2 4" xfId="9546" xr:uid="{F619F0F1-A32B-4C75-A935-2132C7C77B8C}"/>
    <cellStyle name="Header2 2 5" xfId="10225" xr:uid="{52DA6FC2-AF09-424D-AF4E-C9AFD6B981F7}"/>
    <cellStyle name="Header2 2 6" xfId="11633" xr:uid="{62D04453-A036-4654-B034-716E0BDD28BB}"/>
    <cellStyle name="Header2 2 7" xfId="13516" xr:uid="{E3B1D015-DB18-4606-922D-F4AB4439DAA4}"/>
    <cellStyle name="Header2 2 8" xfId="18951" xr:uid="{9A32FE57-CD5B-4ECF-A61A-248C6D0B798F}"/>
    <cellStyle name="Header2 3" xfId="7313" xr:uid="{961CFE23-7B9E-4771-AAA4-1015498FC3AC}"/>
    <cellStyle name="Header2 4" xfId="9545" xr:uid="{7AFEFA1F-DFA7-4A46-9427-1F7B0277E72E}"/>
    <cellStyle name="Header2 5" xfId="10224" xr:uid="{49A87845-297C-4400-9DA4-636DB7171167}"/>
    <cellStyle name="Header2 6" xfId="11413" xr:uid="{C0D237FF-61DF-4AC4-9B74-E2A67095A558}"/>
    <cellStyle name="Header2 7" xfId="13600" xr:uid="{DA0BADF1-569D-4A41-B466-B88D14AE4575}"/>
    <cellStyle name="Header2 8" xfId="18950" xr:uid="{70C33D28-533E-4423-AC04-C7FE2E9D5BCF}"/>
    <cellStyle name="Heading" xfId="1740" xr:uid="{16A00196-6882-483D-A3B3-AAE6F13E0798}"/>
    <cellStyle name="Heading 1" xfId="114" builtinId="16" customBuiltin="1"/>
    <cellStyle name="Heading 1 2" xfId="36" xr:uid="{00000000-0005-0000-0000-000034000000}"/>
    <cellStyle name="Heading 1 2 2" xfId="2542" xr:uid="{9182F232-3AE3-41D3-AB32-33AB8824B22A}"/>
    <cellStyle name="Heading 1 2 3" xfId="2543" xr:uid="{06F7243F-B256-4C6B-82BE-9049EE010239}"/>
    <cellStyle name="Heading 1 2 4" xfId="2544" xr:uid="{E8CFD545-2785-4592-B9A6-F9225CA3DA52}"/>
    <cellStyle name="Heading 1 2 5" xfId="2545" xr:uid="{32FFEBC9-C74B-4C72-9A23-3D77603941C3}"/>
    <cellStyle name="Heading 1 2 6" xfId="313" xr:uid="{A1B04AD2-A716-495F-B882-50EEC5E0C7AA}"/>
    <cellStyle name="Heading 1 3" xfId="403" xr:uid="{60B58925-03DB-4F04-A926-B76C1FEC303D}"/>
    <cellStyle name="Heading 1 4" xfId="539" xr:uid="{3F5CEBE3-8939-48DC-967B-8AB734F251DB}"/>
    <cellStyle name="Heading 2" xfId="115" builtinId="17" customBuiltin="1"/>
    <cellStyle name="Heading 2 2" xfId="37" xr:uid="{00000000-0005-0000-0000-000035000000}"/>
    <cellStyle name="Heading 2 2 2" xfId="2546" xr:uid="{110B5A21-782D-453E-B6EB-792802B5B194}"/>
    <cellStyle name="Heading 2 2 3" xfId="2547" xr:uid="{3E823090-8F02-44B7-B75A-2302A965B0EF}"/>
    <cellStyle name="Heading 2 2 4" xfId="314" xr:uid="{BF38433F-4934-4FFA-B1ED-4E3900D979E3}"/>
    <cellStyle name="Heading 2 3" xfId="404" xr:uid="{4961E95D-AA79-488D-A8CC-281460A3F917}"/>
    <cellStyle name="Heading 2 4" xfId="540" xr:uid="{D8677C96-DC03-4E37-A68C-FC56A1FBE328}"/>
    <cellStyle name="Heading 3" xfId="116" builtinId="18" customBuiltin="1"/>
    <cellStyle name="Heading 3 2" xfId="38" xr:uid="{00000000-0005-0000-0000-000036000000}"/>
    <cellStyle name="Heading 3 2 2" xfId="2548" xr:uid="{57D87BE4-F335-4C88-816A-AA6565329DC3}"/>
    <cellStyle name="Heading 3 2 3" xfId="2549" xr:uid="{643E24F7-A5BB-4713-8206-C0A5091EB96C}"/>
    <cellStyle name="Heading 3 2 4" xfId="315" xr:uid="{390F193C-8A9D-4587-83AD-35917862905A}"/>
    <cellStyle name="Heading 3 3" xfId="405" xr:uid="{42979866-624C-4EEC-B4A2-EBD57C0A2161}"/>
    <cellStyle name="Heading 3 4" xfId="541" xr:uid="{E5C0B83B-A5C0-4426-9098-0002B2CDB4D5}"/>
    <cellStyle name="Heading 4" xfId="117" builtinId="19" customBuiltin="1"/>
    <cellStyle name="Heading 4 2" xfId="39" xr:uid="{00000000-0005-0000-0000-000037000000}"/>
    <cellStyle name="Heading 4 2 2" xfId="2550" xr:uid="{49374046-D4AF-4A0D-8BEF-1844DC2FB256}"/>
    <cellStyle name="Heading 4 2 3" xfId="2551" xr:uid="{BE5023D7-B7C2-43B8-B391-E982104D2486}"/>
    <cellStyle name="Heading 4 2 4" xfId="316" xr:uid="{9CB2DBDA-303F-4CBC-9497-9F5CA821DA76}"/>
    <cellStyle name="Heading 4 3" xfId="406" xr:uid="{92DCDC93-F0CC-4E49-A445-5E785078139A}"/>
    <cellStyle name="Heading 4 4" xfId="542" xr:uid="{3FC20927-2DDD-4046-9688-CE5FAF39752C}"/>
    <cellStyle name="Heading 5" xfId="1741" xr:uid="{1F943F5C-A26C-4D99-83A7-E4C2CB8335F9}"/>
    <cellStyle name="Headline" xfId="176" xr:uid="{71BFE4D3-145B-4703-8CA2-9429E59E0D25}"/>
    <cellStyle name="Hyperlink" xfId="109" builtinId="8"/>
    <cellStyle name="Hyperlink 2" xfId="151" xr:uid="{DA586F1B-DACB-4EA9-B7BA-FCA6A707A66C}"/>
    <cellStyle name="Hyperlink 2 2" xfId="1743" xr:uid="{01DEC9CD-432B-4C1A-8700-3E39F1909AB9}"/>
    <cellStyle name="Hyperlink 2 2 2" xfId="2552" xr:uid="{909F96EA-CEA3-4697-B1DE-099C5BD59581}"/>
    <cellStyle name="Hyperlink 2 3" xfId="1742" xr:uid="{5D9228D6-CD00-4DCD-9199-386509ED9C35}"/>
    <cellStyle name="Hyperlink 3" xfId="1744" xr:uid="{ED9E4364-B379-4999-A683-5317BA257A94}"/>
    <cellStyle name="Hyperlink 3 2" xfId="1745" xr:uid="{A751CF54-9654-4242-8E21-5942FE324187}"/>
    <cellStyle name="Hyperlink 3 3" xfId="2553" xr:uid="{45EDE4F5-F313-48D4-89E7-4954F852783E}"/>
    <cellStyle name="Hyperlink 4" xfId="1746" xr:uid="{F386568A-0E91-4F96-B35B-5377704C31E0}"/>
    <cellStyle name="Hyperlink 5" xfId="1747" xr:uid="{0FFCC72F-D3DE-4B5D-935A-D7350783F53A}"/>
    <cellStyle name="Hyperlink 5 2" xfId="1748" xr:uid="{0FB00E14-BF6D-4C0C-89AA-1AE841D2946A}"/>
    <cellStyle name="Hyperlink 6" xfId="1749" xr:uid="{9A4DCF4B-F122-4689-A1DE-B55AC49F4D29}"/>
    <cellStyle name="Hyperlink 7" xfId="1750" xr:uid="{0234F582-CF49-403C-8176-D55D37EFF290}"/>
    <cellStyle name="Hyperlink 8" xfId="1751" xr:uid="{056C4D06-C956-4F91-9FF1-FF41BA784F36}"/>
    <cellStyle name="Hyperlink Arrow" xfId="2554" xr:uid="{A87025E8-9B79-42C6-8430-D193740522DA}"/>
    <cellStyle name="Hyperlink Arrow 2" xfId="2555" xr:uid="{C5505FEA-11E8-4FFE-928A-B8DDA3C70C6D}"/>
    <cellStyle name="Hyperlink Arrow 2 2" xfId="2556" xr:uid="{757C86FC-BEEF-4CAD-876B-566CEAEACCDA}"/>
    <cellStyle name="iComma0" xfId="2557" xr:uid="{FD847D47-C76E-475A-9C61-A0680275D741}"/>
    <cellStyle name="iComma1" xfId="2558" xr:uid="{85F46112-3F3B-40ED-967E-5B7B7D2EC914}"/>
    <cellStyle name="iComma2" xfId="2559" xr:uid="{295F251B-211B-45B0-94DD-84B8E2B07F19}"/>
    <cellStyle name="iCurrency0" xfId="2560" xr:uid="{B93506AD-19F9-4EBF-92BC-5F235D181F23}"/>
    <cellStyle name="iCurrency2" xfId="2561" xr:uid="{3F4C52C6-470B-42DC-A0C7-5B671BE47C5E}"/>
    <cellStyle name="iCurrency2 2" xfId="5267" xr:uid="{6A3DE130-8237-45AC-9C62-3F4C5254FCC0}"/>
    <cellStyle name="iCurrency2 2 2" xfId="16699" xr:uid="{6B508ECF-DBBB-4A9A-AD4D-93D406A36079}"/>
    <cellStyle name="iCurrency2 3" xfId="7319" xr:uid="{DB019327-5846-43A8-82D4-4E1705377F9A}"/>
    <cellStyle name="iCurrency2 4" xfId="9567" xr:uid="{161389C7-DB46-4BD1-9A92-CD0236AAADCD}"/>
    <cellStyle name="iCurrency2 5" xfId="10942" xr:uid="{69343B8C-E467-489E-A9C6-47B86C94C9D2}"/>
    <cellStyle name="iCurrency2 6" xfId="12205" xr:uid="{C62611D0-487B-4E7C-9834-795B4E11FA66}"/>
    <cellStyle name="iCurrency2 7" xfId="14291" xr:uid="{E5560BAA-6377-4F5F-8A01-5B5AB727AC10}"/>
    <cellStyle name="iCurrency2 8" xfId="18953" xr:uid="{FAC3B193-2326-4191-8D91-08DD721ACAEA}"/>
    <cellStyle name="iDateDM" xfId="2562" xr:uid="{3C7CDFA5-5D88-46FC-825B-4C223DB31FEA}"/>
    <cellStyle name="iDateDMY" xfId="2563" xr:uid="{7A7F38DE-EF55-488B-A545-C2250F477DF3}"/>
    <cellStyle name="iDateMY" xfId="2564" xr:uid="{18EC09C6-A28B-46F1-A090-9D942BBC4AC5}"/>
    <cellStyle name="iDateT24" xfId="2565" xr:uid="{DA5BB9B3-57B2-4E68-B6C0-29E9FAE07E6C}"/>
    <cellStyle name="Inp,0" xfId="2569" xr:uid="{D6B1DD32-F0FC-48FE-8A03-498F8ECAFB83}"/>
    <cellStyle name="Inp,1" xfId="2570" xr:uid="{30F0B339-F795-4518-ADB9-871D2CFFDB59}"/>
    <cellStyle name="Inp,2" xfId="2571" xr:uid="{3F9632F3-0120-4FFB-84BC-E32DBC5D0D6C}"/>
    <cellStyle name="Inp%0" xfId="2566" xr:uid="{DD050D7D-FB9C-4ACE-A37C-0163046058A4}"/>
    <cellStyle name="Inp%1" xfId="2567" xr:uid="{AB11C78D-282B-40D8-BBB9-4C60C9A711E9}"/>
    <cellStyle name="Inp%2" xfId="2568" xr:uid="{1D7E6574-A92B-4CCC-8349-6AB6FD09FDDC}"/>
    <cellStyle name="Input" xfId="120" builtinId="20" customBuiltin="1"/>
    <cellStyle name="Input (Date)" xfId="2572" xr:uid="{A2FA6CDA-9EBC-4DEA-B4BB-AB0B9483123F}"/>
    <cellStyle name="Input (StyleA)" xfId="2573" xr:uid="{DFC1F06B-D898-4DC0-9BEF-5EE35D8F5F5E}"/>
    <cellStyle name="Input [yellow]" xfId="2574" xr:uid="{B4BD3081-5882-4D6A-AB6D-76B3834672A7}"/>
    <cellStyle name="Input [yellow] 2" xfId="3911" xr:uid="{C5D861AB-6935-4204-99BC-EC535F67B0C1}"/>
    <cellStyle name="Input [yellow] 2 2" xfId="15343" xr:uid="{1BD2BFA3-8982-42D4-B2C3-FF49933815C3}"/>
    <cellStyle name="Input [yellow] 3" xfId="6127" xr:uid="{3F605CB1-5372-4321-8E7C-6A4799828DA1}"/>
    <cellStyle name="Input [yellow] 3 2" xfId="17559" xr:uid="{0454A810-B731-4989-9192-7AA323A1D515}"/>
    <cellStyle name="Input [yellow] 4" xfId="7323" xr:uid="{1076B7BD-2DC8-4B92-9916-03DD21D5D4AB}"/>
    <cellStyle name="Input [yellow] 5" xfId="9580" xr:uid="{25557287-C9B0-4BAD-A86B-5DB319B0A1CF}"/>
    <cellStyle name="Input [yellow] 6" xfId="10232" xr:uid="{B86CABA5-BE58-4280-A56A-AE2CF8F7A19F}"/>
    <cellStyle name="Input [yellow] 7" xfId="13282" xr:uid="{68C6AA94-0FB5-405B-B399-DCDB2047BAD9}"/>
    <cellStyle name="Input [yellow] 8" xfId="13599" xr:uid="{C91A5D0A-4536-4674-8BC6-C03438CE94BE}"/>
    <cellStyle name="Input [yellow] 9" xfId="18954" xr:uid="{325839CE-28C1-4846-B03B-19FCB2E8C922}"/>
    <cellStyle name="Input 2" xfId="40" xr:uid="{00000000-0005-0000-0000-000039000000}"/>
    <cellStyle name="Input 2 10" xfId="13468" xr:uid="{3B2EEEEF-502F-4028-A4C0-445A472892F4}"/>
    <cellStyle name="Input 2 2" xfId="731" xr:uid="{8233F124-AF95-4F6C-9BB7-E19A0B2F9761}"/>
    <cellStyle name="Input 2 2 10" xfId="17985" xr:uid="{3442181A-BF54-4287-9B45-F803240EA603}"/>
    <cellStyle name="Input 2 2 2" xfId="946" xr:uid="{360A6234-3CD8-46B2-884E-D525BD9B16B8}"/>
    <cellStyle name="Input 2 2 2 10" xfId="18199" xr:uid="{26541D62-D445-448B-88E3-E993F0289EBD}"/>
    <cellStyle name="Input 2 2 2 2" xfId="1089" xr:uid="{BACE6CBC-3131-4678-8654-74E3E726C95D}"/>
    <cellStyle name="Input 2 2 2 2 2" xfId="3920" xr:uid="{146478B6-AF37-419F-8554-8A6A505E5262}"/>
    <cellStyle name="Input 2 2 2 2 2 2" xfId="15352" xr:uid="{13CC79C8-CFCB-4CF1-9BA3-483EAA37D5C6}"/>
    <cellStyle name="Input 2 2 2 2 3" xfId="4631" xr:uid="{3646AF93-6165-4C30-A367-7327420AE711}"/>
    <cellStyle name="Input 2 2 2 2 3 2" xfId="16063" xr:uid="{B01CF571-D227-481B-AC5E-314F269DF278}"/>
    <cellStyle name="Input 2 2 2 2 4" xfId="8671" xr:uid="{1DCCAE46-480E-41FE-A435-6199DB7FF0B5}"/>
    <cellStyle name="Input 2 2 2 2 5" xfId="9291" xr:uid="{AA280D1E-B255-492C-884D-B53EF597E13B}"/>
    <cellStyle name="Input 2 2 2 2 6" xfId="10650" xr:uid="{D4B903A6-E44F-4DA8-B684-88910A9BE717}"/>
    <cellStyle name="Input 2 2 2 2 7" xfId="11747" xr:uid="{3B41BF05-E4B1-442C-BD63-9EB07EEAEE67}"/>
    <cellStyle name="Input 2 2 2 2 8" xfId="14606" xr:uid="{AFEE3B82-961B-419C-B080-8C633C3CDDB0}"/>
    <cellStyle name="Input 2 2 2 2 9" xfId="18341" xr:uid="{97006917-48C3-4B65-A16D-2BB90F465AEF}"/>
    <cellStyle name="Input 2 2 2 3" xfId="1752" xr:uid="{BA7A9E68-5E90-40C5-9DE6-FE2CED89EE78}"/>
    <cellStyle name="Input 2 2 2 3 2" xfId="4451" xr:uid="{265D9D48-9E5D-40FA-8365-65834BA44F3D}"/>
    <cellStyle name="Input 2 2 2 3 2 2" xfId="15883" xr:uid="{FFA4F0D9-848C-4726-B0E4-8D354A7E77A3}"/>
    <cellStyle name="Input 2 2 2 3 3" xfId="4233" xr:uid="{E3F99D35-F1DD-4BBF-A396-EA86C24C401A}"/>
    <cellStyle name="Input 2 2 2 3 3 2" xfId="15665" xr:uid="{B8C893E9-1529-4A80-9BBE-AAF60D79E0FA}"/>
    <cellStyle name="Input 2 2 2 3 4" xfId="9194" xr:uid="{44C65A54-509A-4361-86DB-90983C695A7B}"/>
    <cellStyle name="Input 2 2 2 3 5" xfId="9417" xr:uid="{535A25E3-B66A-4873-865C-F174AD7ABEB7}"/>
    <cellStyle name="Input 2 2 2 3 6" xfId="10826" xr:uid="{BC961ECD-F820-4C37-91EA-BC9A8BBB643C}"/>
    <cellStyle name="Input 2 2 2 3 7" xfId="11457" xr:uid="{7400A072-649F-44D0-9107-54A4B5C82F57}"/>
    <cellStyle name="Input 2 2 2 3 8" xfId="14290" xr:uid="{85E5B7B5-6795-46E9-8115-370D3B43527C}"/>
    <cellStyle name="Input 2 2 2 3 9" xfId="18831" xr:uid="{E16F7B37-B818-4D2D-A728-75A14192570C}"/>
    <cellStyle name="Input 2 2 2 4" xfId="3929" xr:uid="{81986A62-99AF-4A78-A53A-B0431E15C139}"/>
    <cellStyle name="Input 2 2 2 4 2" xfId="15361" xr:uid="{0986E20A-E726-4785-BE92-7BF44AF589BF}"/>
    <cellStyle name="Input 2 2 2 5" xfId="4403" xr:uid="{99EB5FE0-9603-45C0-80A7-93CB1894DC25}"/>
    <cellStyle name="Input 2 2 2 5 2" xfId="15835" xr:uid="{4DE6B8D5-7FD3-4514-8264-7F44A2A6573D}"/>
    <cellStyle name="Input 2 2 2 6" xfId="9328" xr:uid="{71F02DD7-745C-4C20-8762-6D5490B4CE4E}"/>
    <cellStyle name="Input 2 2 2 7" xfId="10625" xr:uid="{FB6EF9E3-4CD9-4C0F-B6F7-086B9624AAA4}"/>
    <cellStyle name="Input 2 2 2 8" xfId="11431" xr:uid="{E8B935F1-A396-4FE7-9D6E-E375489AF75D}"/>
    <cellStyle name="Input 2 2 2 9" xfId="14675" xr:uid="{3D35044B-9878-4E45-87D7-D981EC7709B0}"/>
    <cellStyle name="Input 2 2 3" xfId="1319" xr:uid="{7660CB06-BCCB-492B-BEAC-8ABBE6B8ED72}"/>
    <cellStyle name="Input 2 2 3 2" xfId="5465" xr:uid="{5B5447C2-DDDE-4B75-B6E2-E6AC8F757CF9}"/>
    <cellStyle name="Input 2 2 3 2 2" xfId="16897" xr:uid="{3F3BC99F-4079-4B71-9AD4-516AAE9888AE}"/>
    <cellStyle name="Input 2 2 3 3" xfId="3981" xr:uid="{6F276AEF-A11B-4775-8CFA-73824D42EDA1}"/>
    <cellStyle name="Input 2 2 3 3 2" xfId="15413" xr:uid="{925BFB4A-6606-4D09-89D6-F9883E52249D}"/>
    <cellStyle name="Input 2 2 3 4" xfId="8901" xr:uid="{0D506098-69B0-4A7B-8A41-6C79CA48D852}"/>
    <cellStyle name="Input 2 2 3 5" xfId="9650" xr:uid="{90867BC5-3B91-4D6C-AA03-0802AFBBFF37}"/>
    <cellStyle name="Input 2 2 3 6" xfId="10724" xr:uid="{2B9455BC-AE94-4C2C-A9DC-781A0EBBE687}"/>
    <cellStyle name="Input 2 2 3 7" xfId="11414" xr:uid="{1561FF29-5BB4-46EA-BD11-851A12588963}"/>
    <cellStyle name="Input 2 2 3 8" xfId="14439" xr:uid="{A60C3DAB-6916-404B-B8E5-DA991989D488}"/>
    <cellStyle name="Input 2 2 3 9" xfId="18571" xr:uid="{53936458-9C29-4100-AED6-0A3C65A9A979}"/>
    <cellStyle name="Input 2 2 4" xfId="4220" xr:uid="{36B33E22-1C99-4011-AA26-121928826498}"/>
    <cellStyle name="Input 2 2 4 2" xfId="15652" xr:uid="{E3806142-6D38-4FC4-89D7-820D88409D74}"/>
    <cellStyle name="Input 2 2 5" xfId="4142" xr:uid="{90B7BC20-9180-4374-9DE4-AD4D3CCBC397}"/>
    <cellStyle name="Input 2 2 5 2" xfId="15574" xr:uid="{E8691388-603F-4EA8-9540-8A78A1FD50E3}"/>
    <cellStyle name="Input 2 2 6" xfId="9367" xr:uid="{82677D66-7A4A-42CA-8781-43E5CF95ADFD}"/>
    <cellStyle name="Input 2 2 7" xfId="10583" xr:uid="{3795790A-21F7-4F1E-94B5-5CAEAF9EB43E}"/>
    <cellStyle name="Input 2 2 8" xfId="12767" xr:uid="{0E8002BF-8F86-4444-9D76-9E47A7CE98A2}"/>
    <cellStyle name="Input 2 2 9" xfId="14126" xr:uid="{C283DCA3-3F42-4D5E-96A0-9FF41EC28043}"/>
    <cellStyle name="Input 2 3" xfId="835" xr:uid="{9FE22AB1-3FE1-4EF8-B25E-D39FE37EE392}"/>
    <cellStyle name="Input 2 3 10" xfId="18089" xr:uid="{03BBAA02-AB06-4882-8C42-9D88FC9D877D}"/>
    <cellStyle name="Input 2 3 2" xfId="1050" xr:uid="{976003FB-BD10-4AA2-BAFC-3E63C998CB0E}"/>
    <cellStyle name="Input 2 3 2 10" xfId="18303" xr:uid="{087B4B2C-14E0-4157-A9ED-6A75F7B99D58}"/>
    <cellStyle name="Input 2 3 2 2" xfId="1552" xr:uid="{D73DE311-E860-4526-983E-CA413A8C900B}"/>
    <cellStyle name="Input 2 3 2 2 2" xfId="5291" xr:uid="{09DEC68C-1483-462F-A77A-70965D18B6F7}"/>
    <cellStyle name="Input 2 3 2 2 2 2" xfId="16723" xr:uid="{860D629C-6C00-4689-A3D0-793E8E38DD4B}"/>
    <cellStyle name="Input 2 3 2 2 3" xfId="4601" xr:uid="{D8FC1442-B967-467B-92D9-9E6E07F8C006}"/>
    <cellStyle name="Input 2 3 2 2 3 2" xfId="16033" xr:uid="{262BDD1B-5FC1-4C87-B872-1CC9F5BBAECE}"/>
    <cellStyle name="Input 2 3 2 2 4" xfId="9134" xr:uid="{F567B6A2-524F-443D-9A6C-019CCC8AC25A}"/>
    <cellStyle name="Input 2 3 2 2 5" xfId="9178" xr:uid="{96C5FAA0-6AF2-43AD-9757-54C3EBC905A9}"/>
    <cellStyle name="Input 2 3 2 2 6" xfId="10810" xr:uid="{DC90A573-FB49-4856-899B-91ACF5DD547F}"/>
    <cellStyle name="Input 2 3 2 2 7" xfId="11461" xr:uid="{84A1E08C-FAD1-4CE7-8489-9BAB9C0FC9D0}"/>
    <cellStyle name="Input 2 3 2 2 8" xfId="13928" xr:uid="{5161FD2E-124F-44C0-A180-E4DFA5B728F3}"/>
    <cellStyle name="Input 2 3 2 2 9" xfId="18804" xr:uid="{336FBBF7-7DEC-4CB6-ADE9-AF4E401DFFBD}"/>
    <cellStyle name="Input 2 3 2 3" xfId="1753" xr:uid="{B856E875-360A-4E22-A648-59F5F4CA0772}"/>
    <cellStyle name="Input 2 3 2 3 2" xfId="4719" xr:uid="{E5DFF087-E925-4534-9C96-E2E59D6473E6}"/>
    <cellStyle name="Input 2 3 2 3 2 2" xfId="16151" xr:uid="{F2FE43F2-65F0-42B4-8256-E2B22EAFFC72}"/>
    <cellStyle name="Input 2 3 2 3 3" xfId="4466" xr:uid="{11FE5D4E-5469-4CE1-A78A-1E5C4DD7C479}"/>
    <cellStyle name="Input 2 3 2 3 3 2" xfId="15898" xr:uid="{31CBA082-13BE-4C4A-8EA7-B6032E2D1F49}"/>
    <cellStyle name="Input 2 3 2 3 4" xfId="9195" xr:uid="{6A58AC3D-D6EE-402A-95D5-4108DEC9BD54}"/>
    <cellStyle name="Input 2 3 2 3 5" xfId="9158" xr:uid="{589A63E1-21E5-433A-B01D-09ACC778749E}"/>
    <cellStyle name="Input 2 3 2 3 6" xfId="10827" xr:uid="{72A98021-F1D9-440C-9483-1189250CBB87}"/>
    <cellStyle name="Input 2 3 2 3 7" xfId="11375" xr:uid="{0FA53F2C-AF45-4216-A2C6-476DB3246CFE}"/>
    <cellStyle name="Input 2 3 2 3 8" xfId="14289" xr:uid="{12891EB8-44BE-4AB1-A993-2CFAD6AAA4FE}"/>
    <cellStyle name="Input 2 3 2 3 9" xfId="18832" xr:uid="{61CB22E3-DB42-4989-A845-90CA202D9DBD}"/>
    <cellStyle name="Input 2 3 2 4" xfId="4835" xr:uid="{2B5CD07D-8AAE-4C9B-AAFC-0DE487ACAEAF}"/>
    <cellStyle name="Input 2 3 2 4 2" xfId="16267" xr:uid="{C0BA13FE-D340-4288-874B-13AB0EA291BD}"/>
    <cellStyle name="Input 2 3 2 5" xfId="5027" xr:uid="{741A1805-8223-4353-9428-C1E7962E04AD}"/>
    <cellStyle name="Input 2 3 2 5 2" xfId="16459" xr:uid="{BD55C0FE-883E-424A-B57C-ED31C633CFAD}"/>
    <cellStyle name="Input 2 3 2 6" xfId="9850" xr:uid="{669DD39A-1627-4A13-8B89-F1F56A0F8882}"/>
    <cellStyle name="Input 2 3 2 7" xfId="10640" xr:uid="{96060D62-FD70-4B1B-9034-6F8C8AC095C7}"/>
    <cellStyle name="Input 2 3 2 8" xfId="12444" xr:uid="{689F9F84-0D25-42BB-9834-89426FAB5755}"/>
    <cellStyle name="Input 2 3 2 9" xfId="14619" xr:uid="{E4CDE913-67BF-4D50-AE50-12B380EEC240}"/>
    <cellStyle name="Input 2 3 3" xfId="1240" xr:uid="{5991E67F-DD16-48F0-828A-25D6EE23228A}"/>
    <cellStyle name="Input 2 3 3 2" xfId="5526" xr:uid="{73ACF580-CBFD-44A1-9E96-85B557D382CD}"/>
    <cellStyle name="Input 2 3 3 2 2" xfId="16958" xr:uid="{8ADAA4DC-7DBF-4A68-ABA8-0CCAACE1F138}"/>
    <cellStyle name="Input 2 3 3 3" xfId="5097" xr:uid="{1B6B5528-AFB5-4EE7-9813-780A823BCAC4}"/>
    <cellStyle name="Input 2 3 3 3 2" xfId="16529" xr:uid="{5EBDED71-1262-453F-A834-9CE3FF20EF6B}"/>
    <cellStyle name="Input 2 3 3 4" xfId="8822" xr:uid="{7322576D-35DD-441F-9BB6-0FC97FE40CF4}"/>
    <cellStyle name="Input 2 3 3 5" xfId="9706" xr:uid="{FA6CCD0F-6D25-4B76-99EE-82A7D33A3889}"/>
    <cellStyle name="Input 2 3 3 6" xfId="10704" xr:uid="{DDB070B6-0473-47D3-A398-9228C74A5FB7}"/>
    <cellStyle name="Input 2 3 3 7" xfId="11287" xr:uid="{B0A32A26-44BB-43DC-8F3F-A61CA345CD83}"/>
    <cellStyle name="Input 2 3 3 8" xfId="14016" xr:uid="{877618FB-CE95-4FD6-AD4B-134713BF15BE}"/>
    <cellStyle name="Input 2 3 3 9" xfId="18492" xr:uid="{AF3B598E-6A07-4B06-814F-B4FE9D3783AB}"/>
    <cellStyle name="Input 2 3 4" xfId="4884" xr:uid="{86473B47-3691-4480-91CE-AA72D46950BB}"/>
    <cellStyle name="Input 2 3 4 2" xfId="16316" xr:uid="{8228438B-9434-4584-BAE6-ACEC9141E6FC}"/>
    <cellStyle name="Input 2 3 5" xfId="5707" xr:uid="{32E94471-12DA-43A4-A3A8-A2CE39393A67}"/>
    <cellStyle name="Input 2 3 5 2" xfId="17139" xr:uid="{D31B28F9-4AF2-4E3F-9090-D9FD2C56C5B1}"/>
    <cellStyle name="Input 2 3 6" xfId="8321" xr:uid="{F1B62F2C-D72D-46CB-A28A-5CCD174ACF2A}"/>
    <cellStyle name="Input 2 3 7" xfId="10600" xr:uid="{61A7180E-61BB-4662-A5D2-9F251AB0E952}"/>
    <cellStyle name="Input 2 3 8" xfId="11102" xr:uid="{B645F14E-1CE6-409B-AF0A-C79ABC8F5E09}"/>
    <cellStyle name="Input 2 3 9" xfId="13729" xr:uid="{41B9ACD3-0D5F-4990-8D96-6AABC724D204}"/>
    <cellStyle name="Input 2 4" xfId="846" xr:uid="{5E675000-E352-44D7-9C29-C46089707116}"/>
    <cellStyle name="Input 2 4 10" xfId="18099" xr:uid="{0EC8397D-D35D-475B-8113-F3D73076E55C}"/>
    <cellStyle name="Input 2 4 2" xfId="1060" xr:uid="{7EF60EAD-407B-406D-822C-1DCDB4ADCC13}"/>
    <cellStyle name="Input 2 4 2 2" xfId="1562" xr:uid="{7D8C989D-0999-41EB-B2BF-1D2E7E36ACFA}"/>
    <cellStyle name="Input 2 4 2 2 2" xfId="5284" xr:uid="{60DA37D5-1CD6-410F-ADAA-4EB20C9732AC}"/>
    <cellStyle name="Input 2 4 2 2 2 2" xfId="16716" xr:uid="{FAC88917-CC62-4357-AF47-9560CAFF976D}"/>
    <cellStyle name="Input 2 4 2 2 3" xfId="5716" xr:uid="{02668931-DAC0-45AC-8311-A0CF92E4B003}"/>
    <cellStyle name="Input 2 4 2 2 3 2" xfId="17148" xr:uid="{134A9636-177F-43E9-98A8-CA7F29ED17C3}"/>
    <cellStyle name="Input 2 4 2 2 4" xfId="9144" xr:uid="{1A29D5B6-3FFC-4270-8A87-618AC7CEF479}"/>
    <cellStyle name="Input 2 4 2 2 5" xfId="8156" xr:uid="{FDA483FE-02DD-492D-A035-EBB207ED80AD}"/>
    <cellStyle name="Input 2 4 2 2 6" xfId="10812" xr:uid="{B3C1BFC4-5AAE-4E7A-89E3-F3A11BB272CE}"/>
    <cellStyle name="Input 2 4 2 2 7" xfId="11197" xr:uid="{1852EEC4-FE87-4F31-A6F3-E828F67722F6}"/>
    <cellStyle name="Input 2 4 2 2 8" xfId="14296" xr:uid="{D063A690-8BEF-4DE6-B108-526985261B35}"/>
    <cellStyle name="Input 2 4 2 2 9" xfId="18814" xr:uid="{9E533BA4-0417-4BCB-8B28-C6EAA72CF274}"/>
    <cellStyle name="Input 2 4 2 3" xfId="4058" xr:uid="{D2767896-921C-4F02-BA08-1F8348DA701A}"/>
    <cellStyle name="Input 2 4 2 3 2" xfId="15490" xr:uid="{B62C94EC-21B0-48FD-8149-C751D5983450}"/>
    <cellStyle name="Input 2 4 2 4" xfId="4626" xr:uid="{36300BE6-9CA0-4B62-9BE2-4E8A2389D99E}"/>
    <cellStyle name="Input 2 4 2 4 2" xfId="16058" xr:uid="{B7064F7F-B421-4128-80E0-1655DACDD9E8}"/>
    <cellStyle name="Input 2 4 2 5" xfId="8192" xr:uid="{59183D0F-B852-415D-BD50-6F5F5B2A2E82}"/>
    <cellStyle name="Input 2 4 2 6" xfId="10642" xr:uid="{5131EECE-4680-4E83-93A4-F2B80ABA5CF4}"/>
    <cellStyle name="Input 2 4 2 7" xfId="11802" xr:uid="{5227E587-7539-4208-8FAC-26D0066F2BBF}"/>
    <cellStyle name="Input 2 4 2 8" xfId="14058" xr:uid="{E02CA075-8CF4-41A2-82ED-E02276CCD7EB}"/>
    <cellStyle name="Input 2 4 2 9" xfId="18313" xr:uid="{FBD63810-2286-47E3-885F-9C9A4557137F}"/>
    <cellStyle name="Input 2 4 3" xfId="1309" xr:uid="{BED994FE-B2EF-47C2-9BE4-C8D1623B67CA}"/>
    <cellStyle name="Input 2 4 3 2" xfId="5473" xr:uid="{4EFFB969-FD60-4D6A-A3C9-EBE0CD2B4748}"/>
    <cellStyle name="Input 2 4 3 2 2" xfId="16905" xr:uid="{54E169F3-6B72-4D1C-B4D7-AA70BBBC8D5A}"/>
    <cellStyle name="Input 2 4 3 3" xfId="4673" xr:uid="{623D33CA-331A-498E-B3A4-D1311773BBE6}"/>
    <cellStyle name="Input 2 4 3 3 2" xfId="16105" xr:uid="{A02A728E-3EFD-4C8A-96B4-BFC1AB7C94E5}"/>
    <cellStyle name="Input 2 4 3 4" xfId="8891" xr:uid="{078EFB1E-3A30-41E6-9A9B-93C6B091F532}"/>
    <cellStyle name="Input 2 4 3 5" xfId="8383" xr:uid="{77D89747-7992-4F79-9357-80EDC296F99C}"/>
    <cellStyle name="Input 2 4 3 6" xfId="10721" xr:uid="{B268074D-392F-4CB3-AAA8-EBE568B6E4E3}"/>
    <cellStyle name="Input 2 4 3 7" xfId="12547" xr:uid="{D7C45FFD-2092-4F4C-B91A-5300ABF9034A}"/>
    <cellStyle name="Input 2 4 3 8" xfId="13522" xr:uid="{D0551C4E-C717-493B-B229-9F8D19845364}"/>
    <cellStyle name="Input 2 4 3 9" xfId="18561" xr:uid="{7C709ECB-DF0F-4E81-86D4-74D41D7AD512}"/>
    <cellStyle name="Input 2 4 4" xfId="5686" xr:uid="{429B1972-7136-4854-8CA6-CCC3F3E4FE34}"/>
    <cellStyle name="Input 2 4 4 2" xfId="17118" xr:uid="{D1BBF919-F0FC-4321-95C6-781AC5A26865}"/>
    <cellStyle name="Input 2 4 5" xfId="5780" xr:uid="{B7429A05-555A-4ABD-9BD4-0E1FE31C0292}"/>
    <cellStyle name="Input 2 4 5 2" xfId="17212" xr:uid="{2ABD1C45-8633-4E63-A6B2-DADB2529E09B}"/>
    <cellStyle name="Input 2 4 6" xfId="8333" xr:uid="{2E263839-08A5-4B46-848C-674CAC1176F2}"/>
    <cellStyle name="Input 2 4 7" xfId="10602" xr:uid="{E49103D5-8742-4904-8777-0C3581F3B195}"/>
    <cellStyle name="Input 2 4 8" xfId="12052" xr:uid="{97A754B8-B091-4528-9D14-A0F85125CE9F}"/>
    <cellStyle name="Input 2 4 9" xfId="14698" xr:uid="{843F6F35-366C-49B1-8B9C-1EDB9630E9E4}"/>
    <cellStyle name="Input 2 5" xfId="858" xr:uid="{0D702841-9722-4676-85B3-B32ACE7E3F80}"/>
    <cellStyle name="Input 2 5 2" xfId="1099" xr:uid="{1B6170E0-FDBC-4753-A7B5-B33ED6698577}"/>
    <cellStyle name="Input 2 5 2 2" xfId="5615" xr:uid="{0C332385-6A83-4067-9902-B2FE0D55955F}"/>
    <cellStyle name="Input 2 5 2 2 2" xfId="17047" xr:uid="{AF8CFA04-6D3F-4906-ADCC-8ED7BB23C54D}"/>
    <cellStyle name="Input 2 5 2 3" xfId="3882" xr:uid="{4E490BF6-02DD-4700-96A7-FB743BE5875F}"/>
    <cellStyle name="Input 2 5 2 3 2" xfId="15314" xr:uid="{6B9C5C8D-2FF9-49F4-8D67-6F7369A2284F}"/>
    <cellStyle name="Input 2 5 2 4" xfId="8681" xr:uid="{AEAAA629-B6B1-4546-936F-D9EFD0D995B3}"/>
    <cellStyle name="Input 2 5 2 5" xfId="9813" xr:uid="{C75EF782-744F-4275-84A2-707D5B176F28}"/>
    <cellStyle name="Input 2 5 2 6" xfId="10652" xr:uid="{42355601-F902-4BBC-9F2F-B688B404D4FA}"/>
    <cellStyle name="Input 2 5 2 7" xfId="11896" xr:uid="{31079032-CB59-4914-80EA-2F55D5BA8813}"/>
    <cellStyle name="Input 2 5 2 8" xfId="14602" xr:uid="{836A7686-4994-4225-A4EE-A96DBEB26BC5}"/>
    <cellStyle name="Input 2 5 2 9" xfId="18351" xr:uid="{F754F732-D801-41B9-966C-A708073A86FE}"/>
    <cellStyle name="Input 2 5 3" xfId="4873" xr:uid="{DF9CD563-4F2E-448E-A13D-08E547DBC931}"/>
    <cellStyle name="Input 2 5 3 2" xfId="16305" xr:uid="{FFBBB245-2647-4D86-AF49-8D0AE63BAC5F}"/>
    <cellStyle name="Input 2 5 4" xfId="4961" xr:uid="{1FAECC00-FA4B-4A39-B5A3-EBBEF717686A}"/>
    <cellStyle name="Input 2 5 4 2" xfId="16393" xr:uid="{D10C1B92-DC02-4B6D-8C4F-BCF472B42075}"/>
    <cellStyle name="Input 2 5 5" xfId="8327" xr:uid="{92C278D7-C24F-4486-B757-0D9BE5A71BB3}"/>
    <cellStyle name="Input 2 5 6" xfId="10608" xr:uid="{8FA4162A-0DA9-4B0D-8B2D-337260AF4001}"/>
    <cellStyle name="Input 2 5 7" xfId="12695" xr:uid="{136AE00E-79DE-466C-BCC1-612B03392940}"/>
    <cellStyle name="Input 2 5 8" xfId="14090" xr:uid="{17CB2284-C9A6-4F1D-81A1-2ADD6455502E}"/>
    <cellStyle name="Input 2 5 9" xfId="18111" xr:uid="{2AF12C4F-3DF6-4A54-9001-06C6ED919AFE}"/>
    <cellStyle name="Input 2 6" xfId="317" xr:uid="{C7F45779-F5EC-46D1-962B-56241CD4B5FF}"/>
    <cellStyle name="Input 2 6 2" xfId="4246" xr:uid="{A676B6B7-D480-4C9D-904F-2155C60B5F42}"/>
    <cellStyle name="Input 2 6 2 2" xfId="15678" xr:uid="{1BA7B3E0-4102-4A29-B769-2B364A82E4C7}"/>
    <cellStyle name="Input 2 6 3" xfId="5986" xr:uid="{2768BC37-6305-4CF2-A952-820EE8BA8A5A}"/>
    <cellStyle name="Input 2 6 3 2" xfId="17418" xr:uid="{BD25B0FD-4F42-451F-ACE4-81A8023F4A52}"/>
    <cellStyle name="Input 2 6 4" xfId="10060" xr:uid="{3F1088D7-2FC8-4824-8199-0532ED1F1B07}"/>
    <cellStyle name="Input 2 6 5" xfId="10566" xr:uid="{B8098905-E0E8-44EB-A620-DCD6A9041683}"/>
    <cellStyle name="Input 2 6 6" xfId="12930" xr:uid="{88C54826-A7E2-41A3-A8D6-17BA9DD1DFC3}"/>
    <cellStyle name="Input 2 6 7" xfId="14774" xr:uid="{AE969CAA-0EA1-48C0-9094-730009CF315B}"/>
    <cellStyle name="Input 2 6 8" xfId="17884" xr:uid="{B6A0B856-0794-485B-AE96-9E216D31D209}"/>
    <cellStyle name="Input 2 7" xfId="1377" xr:uid="{2F5E9F59-816B-4632-ABC8-F0BAA71A9878}"/>
    <cellStyle name="Input 2 7 2" xfId="5418" xr:uid="{65800751-AEFA-477E-9180-E9C079206322}"/>
    <cellStyle name="Input 2 7 2 2" xfId="16850" xr:uid="{8994475A-C840-4936-937A-B4F76EC67179}"/>
    <cellStyle name="Input 2 7 3" xfId="3983" xr:uid="{A26B6BC0-9882-4260-BE79-E04DBE012471}"/>
    <cellStyle name="Input 2 7 3 2" xfId="15415" xr:uid="{85D533C6-0449-4FB8-8C5A-5418255EAB04}"/>
    <cellStyle name="Input 2 7 4" xfId="8959" xr:uid="{0DF6AC8E-5070-4847-BA70-E4D3C0CBB873}"/>
    <cellStyle name="Input 2 7 5" xfId="9622" xr:uid="{2EBA72A0-DDA6-476B-A7A1-2372385F5A49}"/>
    <cellStyle name="Input 2 7 6" xfId="10743" xr:uid="{72F137E3-35CA-4D03-BED1-A68D56EA1798}"/>
    <cellStyle name="Input 2 7 7" xfId="12068" xr:uid="{1E55AD47-4BBF-49EC-B63F-586E77C97FCA}"/>
    <cellStyle name="Input 2 7 8" xfId="14398" xr:uid="{2135D7E3-A3D3-4E17-A56B-0F8B21B5A4E0}"/>
    <cellStyle name="Input 2 7 9" xfId="18629" xr:uid="{E5CDF742-19AF-4CB3-848B-7B2CBECE8690}"/>
    <cellStyle name="Input 2 8" xfId="170" xr:uid="{5DDAE4FF-3487-4A79-91C2-92FC3187A420}"/>
    <cellStyle name="Input 2 9" xfId="6275" xr:uid="{E4EFBC5F-9325-4C46-8441-5C1A7999497E}"/>
    <cellStyle name="Input 3" xfId="407" xr:uid="{B74C61C4-26CA-4C43-958A-F336FA39F168}"/>
    <cellStyle name="Input 3 10" xfId="10568" xr:uid="{7F20583B-32AF-458D-9448-F3684E31DFF1}"/>
    <cellStyle name="Input 3 11" xfId="11212" xr:uid="{0A92183A-8572-4733-B1E3-438D9FC88BB1}"/>
    <cellStyle name="Input 3 12" xfId="14764" xr:uid="{4D0CCB82-640F-4DD5-91DB-0041508D9CC6}"/>
    <cellStyle name="Input 3 13" xfId="17891" xr:uid="{859C4217-B2AB-41BD-A133-88DDC71BC2D6}"/>
    <cellStyle name="Input 3 2" xfId="763" xr:uid="{79D91F47-5BB0-4770-AD89-2F0E50060F14}"/>
    <cellStyle name="Input 3 2 10" xfId="18017" xr:uid="{6B21A24E-0F3D-4F48-914B-891536F411CC}"/>
    <cellStyle name="Input 3 2 2" xfId="978" xr:uid="{7B9609B8-CF66-4AD4-8269-83346DB0EA2B}"/>
    <cellStyle name="Input 3 2 2 2" xfId="1111" xr:uid="{3F84477B-B7F4-4830-BB5E-EE90E5D6F36A}"/>
    <cellStyle name="Input 3 2 2 2 2" xfId="5605" xr:uid="{A7607E7A-BB8B-40FD-9CC7-ED329E998013}"/>
    <cellStyle name="Input 3 2 2 2 2 2" xfId="17037" xr:uid="{BF9B13C5-833F-4793-BD7E-1902963E9B50}"/>
    <cellStyle name="Input 3 2 2 2 3" xfId="4701" xr:uid="{6A732324-A56D-45DE-A3ED-076FD120AEB1}"/>
    <cellStyle name="Input 3 2 2 2 3 2" xfId="16133" xr:uid="{060F5233-A8B2-4264-8929-1B76F8A1C9B3}"/>
    <cellStyle name="Input 3 2 2 2 4" xfId="8693" xr:uid="{2F825362-B9A7-457B-8C25-9A5EC8C449CF}"/>
    <cellStyle name="Input 3 2 2 2 5" xfId="9803" xr:uid="{FE3740FC-C228-4B7B-88AD-32956D7CC8B4}"/>
    <cellStyle name="Input 3 2 2 2 6" xfId="10654" xr:uid="{8F7AAA40-AA5D-447C-AD6A-ED1883D0EF1C}"/>
    <cellStyle name="Input 3 2 2 2 7" xfId="12330" xr:uid="{DF6B20EA-B59C-4803-BD01-A9B2402B19BA}"/>
    <cellStyle name="Input 3 2 2 2 8" xfId="14596" xr:uid="{931A9269-6CC7-43B9-9456-5EDDC2B5008C}"/>
    <cellStyle name="Input 3 2 2 2 9" xfId="18363" xr:uid="{A12B0888-3704-407C-A69F-2D2178D71723}"/>
    <cellStyle name="Input 3 2 2 3" xfId="3964" xr:uid="{77351C70-5F08-4293-A21D-26502858145F}"/>
    <cellStyle name="Input 3 2 2 3 2" xfId="15396" xr:uid="{53A68D51-D72A-43C0-915C-2621F489FE2F}"/>
    <cellStyle name="Input 3 2 2 4" xfId="4318" xr:uid="{64062662-0F5B-4345-A72C-CF564CED69CB}"/>
    <cellStyle name="Input 3 2 2 4 2" xfId="15750" xr:uid="{8C801E34-6D8A-498A-802C-E8459C336E71}"/>
    <cellStyle name="Input 3 2 2 5" xfId="9901" xr:uid="{A4788EA1-6C6F-46B0-B5AF-A62136DC2A7D}"/>
    <cellStyle name="Input 3 2 2 6" xfId="10631" xr:uid="{C71F9D0B-7074-4BA6-8244-9443FD744621}"/>
    <cellStyle name="Input 3 2 2 7" xfId="11912" xr:uid="{50602F91-B099-4CBD-9136-A9F3EF5782F4}"/>
    <cellStyle name="Input 3 2 2 8" xfId="13633" xr:uid="{A82997E6-0F99-4C03-904B-3B3E364F9AA9}"/>
    <cellStyle name="Input 3 2 2 9" xfId="18231" xr:uid="{ED91A2E5-6C56-4C49-A619-6276A71BC2E3}"/>
    <cellStyle name="Input 3 2 3" xfId="1507" xr:uid="{E674895D-CC5F-46AB-9C6C-FBA07D664FA0}"/>
    <cellStyle name="Input 3 2 3 2" xfId="4729" xr:uid="{BB950050-8A86-4A4B-8499-51D7D64D1537}"/>
    <cellStyle name="Input 3 2 3 2 2" xfId="16161" xr:uid="{38546E33-C1BC-468C-A3D2-73F9A3C7A4C7}"/>
    <cellStyle name="Input 3 2 3 3" xfId="4141" xr:uid="{C222F2BB-91CD-4B1E-99AE-82B1F9039BB5}"/>
    <cellStyle name="Input 3 2 3 3 2" xfId="15573" xr:uid="{C7F7A41E-F3BF-4351-8318-1EE6D841467E}"/>
    <cellStyle name="Input 3 2 3 4" xfId="9089" xr:uid="{1AEF21D3-1E9B-48E4-A323-986C36665939}"/>
    <cellStyle name="Input 3 2 3 5" xfId="9185" xr:uid="{8CA0F088-DAA9-438A-8636-7148FD6BBF3D}"/>
    <cellStyle name="Input 3 2 3 6" xfId="10791" xr:uid="{F5972737-4DDB-4ADB-954D-E452AA55617E}"/>
    <cellStyle name="Input 3 2 3 7" xfId="12026" xr:uid="{BF9360ED-CD93-43C6-9580-E5764CD30824}"/>
    <cellStyle name="Input 3 2 3 8" xfId="13942" xr:uid="{1EB513FD-D744-4809-8E50-012E9D12CBE8}"/>
    <cellStyle name="Input 3 2 3 9" xfId="18759" xr:uid="{CE1567DC-3C05-4EE9-9F5F-6CE05D92E296}"/>
    <cellStyle name="Input 3 2 4" xfId="4301" xr:uid="{8658DA3B-C03F-45D4-BA92-5A8C0E540A1D}"/>
    <cellStyle name="Input 3 2 4 2" xfId="15733" xr:uid="{7080E71A-BEE1-4DED-B0D7-F953F5C160D3}"/>
    <cellStyle name="Input 3 2 5" xfId="5714" xr:uid="{F69277F6-4B03-46FD-B19C-948F45361C6A}"/>
    <cellStyle name="Input 3 2 5 2" xfId="17146" xr:uid="{22724406-CE8C-4C1E-831C-8E557CAD74DF}"/>
    <cellStyle name="Input 3 2 6" xfId="8270" xr:uid="{B68C4CA8-5CED-4FF5-BC4E-D835DD20A3E9}"/>
    <cellStyle name="Input 3 2 7" xfId="10590" xr:uid="{C41B4743-BEE5-44A4-B91D-27166CC869CA}"/>
    <cellStyle name="Input 3 2 8" xfId="12942" xr:uid="{21CEC656-D4C8-4859-902D-87B71168F808}"/>
    <cellStyle name="Input 3 2 9" xfId="14112" xr:uid="{85880249-1C71-492D-B2F0-AC66F2BB8C18}"/>
    <cellStyle name="Input 3 3" xfId="762" xr:uid="{B41B79D8-71FD-4EDE-8766-DBB1D84A9B7A}"/>
    <cellStyle name="Input 3 3 10" xfId="18016" xr:uid="{8095AA45-526B-4DE8-98B6-F04F29123BA8}"/>
    <cellStyle name="Input 3 3 2" xfId="977" xr:uid="{76A1C2FE-C335-4A67-99DD-5B79A32A8FEE}"/>
    <cellStyle name="Input 3 3 2 2" xfId="1083" xr:uid="{3957D1A0-7952-47EE-B47C-17655D9146DC}"/>
    <cellStyle name="Input 3 3 2 2 2" xfId="3947" xr:uid="{DE218AB8-8454-4917-8DD8-608221FB46F8}"/>
    <cellStyle name="Input 3 3 2 2 2 2" xfId="15379" xr:uid="{CAFECE17-9D0E-4841-B9ED-35814E2B21BA}"/>
    <cellStyle name="Input 3 3 2 2 3" xfId="5044" xr:uid="{C0FAA464-B208-4028-89F9-75EFDB7449AD}"/>
    <cellStyle name="Input 3 3 2 2 3 2" xfId="16476" xr:uid="{2EEA78A6-D964-40C6-AF20-28C28438C0D0}"/>
    <cellStyle name="Input 3 3 2 2 4" xfId="8665" xr:uid="{24C03E88-07FD-4F51-986A-334BCAFA6978}"/>
    <cellStyle name="Input 3 3 2 2 5" xfId="9825" xr:uid="{D2FF232C-628F-4C3A-A7F8-EDC31B3683E2}"/>
    <cellStyle name="Input 3 3 2 2 6" xfId="10647" xr:uid="{C7EA48AB-4D86-47CF-BEA1-9CFA1BB453DE}"/>
    <cellStyle name="Input 3 3 2 2 7" xfId="12370" xr:uid="{10A1EF9A-0CE9-49F0-95E9-71AC1BBC9DAB}"/>
    <cellStyle name="Input 3 3 2 2 8" xfId="14047" xr:uid="{5947699E-2BD7-48E2-9AA1-B8F6E9D326AC}"/>
    <cellStyle name="Input 3 3 2 2 9" xfId="18335" xr:uid="{8C83D8B1-ED6C-4968-ADEE-A8BBB3459B7A}"/>
    <cellStyle name="Input 3 3 2 3" xfId="4084" xr:uid="{D3F83451-1DD1-4ED6-AAEB-4065A05F5535}"/>
    <cellStyle name="Input 3 3 2 3 2" xfId="15516" xr:uid="{ADFAD49C-4C10-4939-9CEB-58B8A3F0D3AD}"/>
    <cellStyle name="Input 3 3 2 4" xfId="4498" xr:uid="{FE7B6916-0A2D-4514-8F61-675ECCB4695B}"/>
    <cellStyle name="Input 3 3 2 4 2" xfId="15930" xr:uid="{C94B321E-9646-417B-890E-798CBE1C73AA}"/>
    <cellStyle name="Input 3 3 2 5" xfId="8309" xr:uid="{AC0F7D3B-8AD2-48EE-BFD1-1A2D5CCA07C2}"/>
    <cellStyle name="Input 3 3 2 6" xfId="10630" xr:uid="{D5A4B450-7325-4331-A3A5-2E7DDE819006}"/>
    <cellStyle name="Input 3 3 2 7" xfId="11871" xr:uid="{8856E7E4-A0E3-4F5A-8839-7B80405920FD}"/>
    <cellStyle name="Input 3 3 2 8" xfId="13687" xr:uid="{63B6EEE3-62AA-43CF-9F5E-6333A7729FAC}"/>
    <cellStyle name="Input 3 3 2 9" xfId="18230" xr:uid="{48E22460-1031-40DD-80E7-D684E092F9EF}"/>
    <cellStyle name="Input 3 3 3" xfId="1492" xr:uid="{E4887A2E-20FB-4D34-B6AF-E8DAB3BD4C45}"/>
    <cellStyle name="Input 3 3 3 2" xfId="4736" xr:uid="{30C0D5B2-425B-48A9-9EBE-58220EDF1955}"/>
    <cellStyle name="Input 3 3 3 2 2" xfId="16168" xr:uid="{0D881295-CB5B-4F82-B455-79A4E2F74B46}"/>
    <cellStyle name="Input 3 3 3 3" xfId="4516" xr:uid="{0BE41E65-5BAB-44AB-B6E6-9BD77F9C05B6}"/>
    <cellStyle name="Input 3 3 3 3 2" xfId="15948" xr:uid="{39B9699B-4314-4434-95D4-508F9C527F37}"/>
    <cellStyle name="Input 3 3 3 4" xfId="9074" xr:uid="{341F31BB-1908-409F-B605-ACEDCC0D7541}"/>
    <cellStyle name="Input 3 3 3 5" xfId="9564" xr:uid="{CC7195B8-E1D0-49D4-B57C-243254EE70C2}"/>
    <cellStyle name="Input 3 3 3 6" xfId="10780" xr:uid="{20F806EB-7B62-459E-BDBB-1D27A537149A}"/>
    <cellStyle name="Input 3 3 3 7" xfId="12002" xr:uid="{74FDD447-F8F4-4809-83C2-F8B0ACB5388C}"/>
    <cellStyle name="Input 3 3 3 8" xfId="13951" xr:uid="{BE76E83E-10EE-46BD-AF14-9D4C6AAC1EBF}"/>
    <cellStyle name="Input 3 3 3 9" xfId="18744" xr:uid="{1CC5BF88-B77C-45B3-BE25-03EAFA743617}"/>
    <cellStyle name="Input 3 3 4" xfId="3776" xr:uid="{02A0F474-04B0-4301-86CD-EE16D8CED5A9}"/>
    <cellStyle name="Input 3 3 4 2" xfId="15208" xr:uid="{730849E5-C9C2-4990-9EDA-27B760B69FD2}"/>
    <cellStyle name="Input 3 3 5" xfId="4172" xr:uid="{2DE33B39-566C-4952-84F0-43FE5DBAF710}"/>
    <cellStyle name="Input 3 3 5 2" xfId="15604" xr:uid="{D20DC9F7-BB48-40A2-B61A-68865AF3FB37}"/>
    <cellStyle name="Input 3 3 6" xfId="8359" xr:uid="{769B6B32-8876-4B8B-96C8-CBD159077C67}"/>
    <cellStyle name="Input 3 3 7" xfId="10589" xr:uid="{7F0020D2-148B-41E7-A13D-38B30DDEC224}"/>
    <cellStyle name="Input 3 3 8" xfId="13080" xr:uid="{F897FEBA-25C8-4999-8F6D-6991894DCF26}"/>
    <cellStyle name="Input 3 3 9" xfId="14726" xr:uid="{DB310C9C-1CFE-47CC-98EC-9D2B9CEFFCE0}"/>
    <cellStyle name="Input 3 4" xfId="706" xr:uid="{D93512C8-F15C-4151-A2E0-61B76DC58C55}"/>
    <cellStyle name="Input 3 4 10" xfId="17960" xr:uid="{8523F279-931A-4D50-ABE6-DE409AA61699}"/>
    <cellStyle name="Input 3 4 2" xfId="921" xr:uid="{4514A8E6-98A4-414F-9C08-7D0E3C936D40}"/>
    <cellStyle name="Input 3 4 2 2" xfId="1190" xr:uid="{555D33C1-03E8-4AF8-A50D-970BEE37ABD5}"/>
    <cellStyle name="Input 3 4 2 2 2" xfId="4801" xr:uid="{A9B6147C-933C-416C-A40F-463AB2219A24}"/>
    <cellStyle name="Input 3 4 2 2 2 2" xfId="16233" xr:uid="{DF36AEE0-DB51-448E-9273-CE747FAC63F8}"/>
    <cellStyle name="Input 3 4 2 2 3" xfId="4257" xr:uid="{8DC45CC0-8342-4E97-84F9-B68CF4868BD4}"/>
    <cellStyle name="Input 3 4 2 2 3 2" xfId="15689" xr:uid="{9F5EF4FB-4661-447A-930E-342D37112B46}"/>
    <cellStyle name="Input 3 4 2 2 4" xfId="8772" xr:uid="{E576F5B3-A2F7-4039-B0F0-2A4A12786D0C}"/>
    <cellStyle name="Input 3 4 2 2 5" xfId="9272" xr:uid="{1E2E4F9E-A79C-4138-9A98-A7E906F8D6DD}"/>
    <cellStyle name="Input 3 4 2 2 6" xfId="10689" xr:uid="{B0FAAEAB-15EA-4FB3-9316-12AE18F77D12}"/>
    <cellStyle name="Input 3 4 2 2 7" xfId="11955" xr:uid="{7FF504C3-CD36-4391-9C9E-09EBB9F3766D}"/>
    <cellStyle name="Input 3 4 2 2 8" xfId="14533" xr:uid="{7B00245D-2F40-4DA0-A03F-78F3F0227904}"/>
    <cellStyle name="Input 3 4 2 2 9" xfId="18442" xr:uid="{13B2DC32-94E0-4A41-A09C-355F4FF0AF07}"/>
    <cellStyle name="Input 3 4 2 3" xfId="3941" xr:uid="{75DF4C10-36B7-4C56-8AAC-8985F303AFB0}"/>
    <cellStyle name="Input 3 4 2 3 2" xfId="15373" xr:uid="{1C548ED7-A92E-444D-B166-093C25D8F79C}"/>
    <cellStyle name="Input 3 4 2 4" xfId="4248" xr:uid="{2983EA9B-F22C-4BC2-8BA6-9CC564E396BA}"/>
    <cellStyle name="Input 3 4 2 4 2" xfId="15680" xr:uid="{1825334C-6DDC-4556-AEF6-53ED6C9FF9F3}"/>
    <cellStyle name="Input 3 4 2 5" xfId="9927" xr:uid="{758FFBFB-B52B-4363-8F12-F95E219F1804}"/>
    <cellStyle name="Input 3 4 2 6" xfId="10617" xr:uid="{51B6B4B2-6AD2-486E-B823-CA5AD8D86F3E}"/>
    <cellStyle name="Input 3 4 2 7" xfId="11808" xr:uid="{6430B10E-F391-4BC1-A1D3-D7798E7348D9}"/>
    <cellStyle name="Input 3 4 2 8" xfId="14690" xr:uid="{2F7386EF-0684-4A8E-91EC-88269762AAF9}"/>
    <cellStyle name="Input 3 4 2 9" xfId="18174" xr:uid="{707D0594-3524-4672-AB35-9E69DB802144}"/>
    <cellStyle name="Input 3 4 3" xfId="1369" xr:uid="{0AFD2540-3AF9-4FFF-B08C-DA173A644E38}"/>
    <cellStyle name="Input 3 4 3 2" xfId="4766" xr:uid="{5D2D10B0-EF27-4245-BCD0-492325F7601E}"/>
    <cellStyle name="Input 3 4 3 2 2" xfId="16198" xr:uid="{1DCE54F8-ED7B-4782-BDB6-54BFD83CA43D}"/>
    <cellStyle name="Input 3 4 3 3" xfId="4902" xr:uid="{5336D64F-AF80-41D6-86FA-6EE991B41727}"/>
    <cellStyle name="Input 3 4 3 3 2" xfId="16334" xr:uid="{44DAE068-D3B6-4A88-B323-5726C4BDCFC9}"/>
    <cellStyle name="Input 3 4 3 4" xfId="8951" xr:uid="{90C063CE-9162-4FAF-A50A-F6DB481C5E5E}"/>
    <cellStyle name="Input 3 4 3 5" xfId="9624" xr:uid="{D2757CE5-E8B6-4661-8656-B81F36863239}"/>
    <cellStyle name="Input 3 4 3 6" xfId="10738" xr:uid="{AB0DC432-268E-479A-8E7E-4725F50DCA47}"/>
    <cellStyle name="Input 3 4 3 7" xfId="12301" xr:uid="{A9B63998-816E-4963-9773-D0901A17A43C}"/>
    <cellStyle name="Input 3 4 3 8" xfId="13989" xr:uid="{46500764-F15B-4C30-8736-7444C70A92F6}"/>
    <cellStyle name="Input 3 4 3 9" xfId="18621" xr:uid="{889DB4BF-BFBC-4E03-8D10-83D5619F3DE0}"/>
    <cellStyle name="Input 3 4 4" xfId="5699" xr:uid="{46606C4B-92CF-469F-B36F-F98701F9203B}"/>
    <cellStyle name="Input 3 4 4 2" xfId="17131" xr:uid="{DEA2F17B-7C15-4968-8BB1-751CF95C12CE}"/>
    <cellStyle name="Input 3 4 5" xfId="4935" xr:uid="{3AF8399B-70B8-433D-8D09-863120E9A619}"/>
    <cellStyle name="Input 3 4 5 2" xfId="16367" xr:uid="{516023E3-746D-4D4D-A878-769182E9547E}"/>
    <cellStyle name="Input 3 4 6" xfId="8377" xr:uid="{5FAF767E-B55A-4CB9-AA9E-658EB585E497}"/>
    <cellStyle name="Input 3 4 7" xfId="10575" xr:uid="{0DA12B91-0A45-4391-83C0-4D70D8DCC846}"/>
    <cellStyle name="Input 3 4 8" xfId="13076" xr:uid="{BC431D39-D07C-4498-893C-552053200B22}"/>
    <cellStyle name="Input 3 4 9" xfId="13877" xr:uid="{345FA22E-31D9-4D83-8171-F6488F2838A8}"/>
    <cellStyle name="Input 3 5" xfId="864" xr:uid="{EA932E7A-D9B4-4BB6-9437-B9567D51FFD3}"/>
    <cellStyle name="Input 3 5 2" xfId="1092" xr:uid="{1C60FC8D-A35C-4961-9024-F3501B02D664}"/>
    <cellStyle name="Input 3 5 2 2" xfId="5621" xr:uid="{2CCCBC4C-5F20-4BD8-AA5F-2C5004E959BC}"/>
    <cellStyle name="Input 3 5 2 2 2" xfId="17053" xr:uid="{9A863376-C8FB-4AAD-9A28-8329A35FFB06}"/>
    <cellStyle name="Input 3 5 2 3" xfId="4632" xr:uid="{357773EF-59B5-4AC2-8629-A3D14FC1975C}"/>
    <cellStyle name="Input 3 5 2 3 2" xfId="16064" xr:uid="{9D2B3F02-C516-4F0B-BD42-F00DBC9F3DD2}"/>
    <cellStyle name="Input 3 5 2 4" xfId="8674" xr:uid="{2D40BF8E-B7FE-4AAD-8778-F6FAC50F714C}"/>
    <cellStyle name="Input 3 5 2 5" xfId="9818" xr:uid="{6C2A491E-330F-4B40-BF5F-089426CAB233}"/>
    <cellStyle name="Input 3 5 2 6" xfId="10651" xr:uid="{08A22FE6-F6DD-460E-B4A4-4FB305E01B87}"/>
    <cellStyle name="Input 3 5 2 7" xfId="11944" xr:uid="{3281E4DA-ACB0-4020-A7E1-62FDD6B81CC3}"/>
    <cellStyle name="Input 3 5 2 8" xfId="13669" xr:uid="{130441C9-9478-4816-94B9-08548B9E6383}"/>
    <cellStyle name="Input 3 5 2 9" xfId="18344" xr:uid="{87E6AD1B-5A2E-4FC4-B51F-3E3134BADAF2}"/>
    <cellStyle name="Input 3 5 3" xfId="4870" xr:uid="{63AE2B93-5D28-4026-B0CB-2287E208909B}"/>
    <cellStyle name="Input 3 5 3 2" xfId="16302" xr:uid="{66CAE22D-0A2C-4FB1-A4E5-97FF73C6AB23}"/>
    <cellStyle name="Input 3 5 4" xfId="4298" xr:uid="{279AFC2F-93AD-4999-9C44-FBCC17195A36}"/>
    <cellStyle name="Input 3 5 4 2" xfId="15730" xr:uid="{575471FD-B565-42FA-87D7-4C95FEFC02C8}"/>
    <cellStyle name="Input 3 5 5" xfId="8255" xr:uid="{F81E700C-CDDD-482F-8AC4-79E09C033405}"/>
    <cellStyle name="Input 3 5 6" xfId="10610" xr:uid="{44C3F392-66D9-4B30-891A-92512D574A75}"/>
    <cellStyle name="Input 3 5 7" xfId="12371" xr:uid="{7EC88872-B772-4402-9964-E77FC9EBBE52}"/>
    <cellStyle name="Input 3 5 8" xfId="13666" xr:uid="{306A0670-FC83-4F72-B620-F85AE06E1E3A}"/>
    <cellStyle name="Input 3 5 9" xfId="18117" xr:uid="{0BEE8AEE-04D8-4283-9262-A82BD93CB483}"/>
    <cellStyle name="Input 3 6" xfId="1390" xr:uid="{CF57F282-DF87-4E9E-AF99-FBD6CDD6F4B8}"/>
    <cellStyle name="Input 3 6 2" xfId="3825" xr:uid="{9CD80B09-1D33-4992-B7DA-AB53FF8B3A82}"/>
    <cellStyle name="Input 3 6 2 2" xfId="15257" xr:uid="{7C9DA993-149E-4AB1-89E8-77F871CE6F11}"/>
    <cellStyle name="Input 3 6 3" xfId="5278" xr:uid="{A92823FE-7E3E-4F09-A82E-FCA3B89F9307}"/>
    <cellStyle name="Input 3 6 3 2" xfId="16710" xr:uid="{1E212971-5DA6-44BE-A2A4-11A1303E0A85}"/>
    <cellStyle name="Input 3 6 4" xfId="8972" xr:uid="{28401592-A424-418F-A737-BCF86C00B576}"/>
    <cellStyle name="Input 3 6 5" xfId="9207" xr:uid="{07FB2647-5323-41C5-96EB-2C9F516C07D5}"/>
    <cellStyle name="Input 3 6 6" xfId="10747" xr:uid="{205FD05F-11DA-4F50-B678-5D308CB63A4B}"/>
    <cellStyle name="Input 3 6 7" xfId="12556" xr:uid="{E6DCBA81-FAB0-40A2-9570-847287D3C4BB}"/>
    <cellStyle name="Input 3 6 8" xfId="14388" xr:uid="{69C5F526-3F75-4251-BD7D-8684085F59FD}"/>
    <cellStyle name="Input 3 6 9" xfId="18642" xr:uid="{97CDFB81-0AF2-4611-8D89-FE731082FA4B}"/>
    <cellStyle name="Input 3 7" xfId="5813" xr:uid="{CE4A7B2E-230F-4A18-AF8A-67EF30611D55}"/>
    <cellStyle name="Input 3 7 2" xfId="17245" xr:uid="{F9A3FF6E-3AEF-49A5-AB81-026470A3BF56}"/>
    <cellStyle name="Input 3 8" xfId="5979" xr:uid="{7DEFD287-E494-4A1E-83B1-23B02BAF6864}"/>
    <cellStyle name="Input 3 8 2" xfId="17411" xr:uid="{F0FFF26C-9E6F-4971-BF01-DD651622E1CB}"/>
    <cellStyle name="Input 3 9" xfId="10042" xr:uid="{2DAD3B70-C420-4CF6-9476-440A06AAF5A5}"/>
    <cellStyle name="Input 4" xfId="518" xr:uid="{17984B7F-3D42-4099-BB17-D75D6C63D7F0}"/>
    <cellStyle name="Input 5" xfId="11090" xr:uid="{2ED282A0-3FE5-4700-B0A5-7E30BDDC6B02}"/>
    <cellStyle name="Input data" xfId="11091" xr:uid="{081B9C76-1824-4B17-A4D4-3DD6DFC37822}"/>
    <cellStyle name="InputCells" xfId="183" xr:uid="{64CFCDAA-6B0F-407C-8207-B735D42D055C}"/>
    <cellStyle name="InputCells 2" xfId="318" xr:uid="{E30B5EAC-AC71-445A-872C-C232020F069D}"/>
    <cellStyle name="InputCells 3" xfId="369" xr:uid="{57F66D38-38C2-4D20-B1CE-25F7D0D8AE41}"/>
    <cellStyle name="InputCells 4" xfId="521" xr:uid="{77D368C5-2D0E-410E-AB0E-235673ED3703}"/>
    <cellStyle name="InputCells_Bborder_1" xfId="319" xr:uid="{06B28A57-92F5-4799-9530-173E0A7C52F1}"/>
    <cellStyle name="InputCells12" xfId="192" xr:uid="{C072F52D-A5B2-408F-BDCD-7179396CB975}"/>
    <cellStyle name="InputCells12 2" xfId="320" xr:uid="{7BC8C604-B282-4C6C-9953-257F21BB054C}"/>
    <cellStyle name="InputCells12 2 2" xfId="595" xr:uid="{C9E0F2C0-7A11-4BEE-AAC3-DA14C7EB183C}"/>
    <cellStyle name="InputCells12 2 2 2" xfId="769" xr:uid="{B1A6D3F0-F20D-42A3-B8E9-2A3BE739BE45}"/>
    <cellStyle name="InputCells12 2 2 2 10" xfId="14109" xr:uid="{ED273CFA-56A5-4C6B-A3B1-9B77252E39D6}"/>
    <cellStyle name="InputCells12 2 2 2 11" xfId="18023" xr:uid="{D644A913-0586-4241-9D21-0C1252D06E2B}"/>
    <cellStyle name="InputCells12 2 2 2 2" xfId="984" xr:uid="{413C1DAA-3675-4130-8272-443C92EA1CFB}"/>
    <cellStyle name="InputCells12 2 2 2 2 10" xfId="18237" xr:uid="{69A9F222-C7ED-4F89-9F3A-03D1BB8218BB}"/>
    <cellStyle name="InputCells12 2 2 2 2 2" xfId="1102" xr:uid="{0EE1016B-F2E9-4C34-B28D-92E3218BE783}"/>
    <cellStyle name="InputCells12 2 2 2 2 2 2" xfId="4833" xr:uid="{1B30EA53-EDCC-4FE0-B25A-37205D77C37E}"/>
    <cellStyle name="InputCells12 2 2 2 2 2 2 2" xfId="16265" xr:uid="{04C050FA-34CF-4445-B56F-6C5487D716F0}"/>
    <cellStyle name="InputCells12 2 2 2 2 2 3" xfId="5055" xr:uid="{A1B978E4-063A-47ED-B833-530F48F78AC9}"/>
    <cellStyle name="InputCells12 2 2 2 2 2 3 2" xfId="16487" xr:uid="{4ADB9F3B-2FEC-4EAB-B69A-E463B3F389AA}"/>
    <cellStyle name="InputCells12 2 2 2 2 2 4" xfId="6717" xr:uid="{EC10DA1C-9B6A-4A43-BF2B-555316F49597}"/>
    <cellStyle name="InputCells12 2 2 2 2 2 5" xfId="8684" xr:uid="{DC592B2A-4E20-4E4E-84E3-EA94723E549A}"/>
    <cellStyle name="InputCells12 2 2 2 2 2 6" xfId="9810" xr:uid="{F047EF30-FED8-4FF2-9DD5-2114CD5C1B66}"/>
    <cellStyle name="InputCells12 2 2 2 2 2 7" xfId="11876" xr:uid="{C1387C9D-98BD-48DE-9667-A51250C9BFBD}"/>
    <cellStyle name="InputCells12 2 2 2 2 2 8" xfId="13583" xr:uid="{AA5402CC-6FC3-4948-9218-4E4146A82310}"/>
    <cellStyle name="InputCells12 2 2 2 2 2 9" xfId="18354" xr:uid="{F3936AA6-0193-4D45-A99F-8AE5EAAB44A5}"/>
    <cellStyle name="InputCells12 2 2 2 2 3" xfId="4081" xr:uid="{85E9010E-05D6-46D3-9868-E98729A539D0}"/>
    <cellStyle name="InputCells12 2 2 2 2 3 2" xfId="15513" xr:uid="{36148838-523F-45FB-9D4E-8FADEF716658}"/>
    <cellStyle name="InputCells12 2 2 2 2 4" xfId="4167" xr:uid="{6584BDA0-50A3-4A8F-9A0D-2F234F0908DF}"/>
    <cellStyle name="InputCells12 2 2 2 2 4 2" xfId="15599" xr:uid="{BD6E168F-5862-4096-BAA1-C93E7575F102}"/>
    <cellStyle name="InputCells12 2 2 2 2 5" xfId="6625" xr:uid="{F7929E1B-C6E2-451E-95A2-BE1BC8204482}"/>
    <cellStyle name="InputCells12 2 2 2 2 6" xfId="8589" xr:uid="{40739398-F6C7-4E60-945B-E807C241471D}"/>
    <cellStyle name="InputCells12 2 2 2 2 7" xfId="9899" xr:uid="{579FA879-2905-41A7-9683-630357CA9360}"/>
    <cellStyle name="InputCells12 2 2 2 2 8" xfId="11945" xr:uid="{A0CEA429-9932-4735-9240-45DEA815EF98}"/>
    <cellStyle name="InputCells12 2 2 2 2 9" xfId="13607" xr:uid="{3975682C-7A4D-4EF2-AF88-CE83B2A9EA30}"/>
    <cellStyle name="InputCells12 2 2 2 3" xfId="1322" xr:uid="{AD67AC69-B4EA-4103-BEC4-7C8A9ED813D1}"/>
    <cellStyle name="InputCells12 2 2 2 3 2" xfId="4775" xr:uid="{5B125453-4C20-4B90-8B15-C4444C23F9F5}"/>
    <cellStyle name="InputCells12 2 2 2 3 2 2" xfId="16207" xr:uid="{B6CF9676-4999-4189-B5A1-600A18A17666}"/>
    <cellStyle name="InputCells12 2 2 2 3 3" xfId="4722" xr:uid="{5E3D8874-865E-4A28-BF22-F90A1A95F133}"/>
    <cellStyle name="InputCells12 2 2 2 3 3 2" xfId="16154" xr:uid="{9B9E1CF9-2733-404B-876C-126735B8697A}"/>
    <cellStyle name="InputCells12 2 2 2 3 4" xfId="6893" xr:uid="{0282404E-1661-48B8-AF8A-F217D203DAD7}"/>
    <cellStyle name="InputCells12 2 2 2 3 5" xfId="8904" xr:uid="{989919E8-B9BC-425B-A3DA-DD1691BBB4E1}"/>
    <cellStyle name="InputCells12 2 2 2 3 6" xfId="9647" xr:uid="{96939C52-8CA7-4CAF-A48D-4E23A8927402}"/>
    <cellStyle name="InputCells12 2 2 2 3 7" xfId="12546" xr:uid="{AFD74BC9-7522-46AB-AD81-A25D0D11540C}"/>
    <cellStyle name="InputCells12 2 2 2 3 8" xfId="14002" xr:uid="{F04AD72C-CD86-42B1-B0E2-79FB5F6B6B51}"/>
    <cellStyle name="InputCells12 2 2 2 3 9" xfId="18574" xr:uid="{01899D44-0C65-4CFA-B5C8-7B0935BF3AB8}"/>
    <cellStyle name="InputCells12 2 2 2 4" xfId="4436" xr:uid="{23DC7555-D519-426C-9DD1-3B5ABD13896B}"/>
    <cellStyle name="InputCells12 2 2 2 4 2" xfId="15868" xr:uid="{D3507037-715A-4934-B380-3C0229F62E92}"/>
    <cellStyle name="InputCells12 2 2 2 5" xfId="5765" xr:uid="{33A7B17F-B20F-409B-A4BD-AB550CDB36DA}"/>
    <cellStyle name="InputCells12 2 2 2 5 2" xfId="17197" xr:uid="{703F3727-E265-48AE-87D0-1F994A4F18FA}"/>
    <cellStyle name="InputCells12 2 2 2 6" xfId="6473" xr:uid="{0420D8EE-6577-4B80-A3CA-8440E4CD1B2E}"/>
    <cellStyle name="InputCells12 2 2 2 7" xfId="8441" xr:uid="{61F4BB69-93E6-4EEC-8B37-BD48833889E4}"/>
    <cellStyle name="InputCells12 2 2 2 8" xfId="8348" xr:uid="{7F941FBA-4FF3-4733-A5CD-197C04E5EE2B}"/>
    <cellStyle name="InputCells12 2 2 2 9" xfId="11136" xr:uid="{51FCFDB2-3902-42E7-91B9-ACF6C6C57C0F}"/>
    <cellStyle name="InputCells12 2 2 3" xfId="894" xr:uid="{BD2A95A1-7D3E-48EE-B0F0-793BC24B1360}"/>
    <cellStyle name="InputCells12 2 2 3 10" xfId="18147" xr:uid="{DF53B393-4236-4132-92A7-0BE7D9FE7EB4}"/>
    <cellStyle name="InputCells12 2 2 3 2" xfId="1541" xr:uid="{DE3A10F3-FC2D-45CD-B05F-D56302F13DFE}"/>
    <cellStyle name="InputCells12 2 2 3 2 2" xfId="5301" xr:uid="{2EBEE3FA-FA56-42AA-B988-0993C187DEB5}"/>
    <cellStyle name="InputCells12 2 2 3 2 2 2" xfId="16733" xr:uid="{9596C780-5456-4CB9-84EF-C0570DA67D36}"/>
    <cellStyle name="InputCells12 2 2 3 2 3" xfId="4125" xr:uid="{40119E6A-5983-48A4-AAC7-7715D8CB0D7B}"/>
    <cellStyle name="InputCells12 2 2 3 2 3 2" xfId="15557" xr:uid="{322A1FE5-6749-4A2F-8F5D-0C3B35C6F4ED}"/>
    <cellStyle name="InputCells12 2 2 3 2 4" xfId="7069" xr:uid="{505AA354-52B7-4462-87E7-0422BD42D529}"/>
    <cellStyle name="InputCells12 2 2 3 2 5" xfId="9123" xr:uid="{FB41A106-121F-40F6-A938-B94299829B83}"/>
    <cellStyle name="InputCells12 2 2 3 2 6" xfId="8158" xr:uid="{D46685BD-BE56-4168-9FC9-C1EEBB703190}"/>
    <cellStyle name="InputCells12 2 2 3 2 7" xfId="12199" xr:uid="{D0A08F54-D410-4A64-82DB-E29FD64F9179}"/>
    <cellStyle name="InputCells12 2 2 3 2 8" xfId="13933" xr:uid="{7D3C2617-2A4B-48A4-BD14-70948488978C}"/>
    <cellStyle name="InputCells12 2 2 3 2 9" xfId="18793" xr:uid="{14A446F9-2BFB-4E69-9058-B6DD1BADBF7E}"/>
    <cellStyle name="InputCells12 2 2 3 3" xfId="5660" xr:uid="{E74F95BA-6582-4AC6-88EF-24FECF75DBDA}"/>
    <cellStyle name="InputCells12 2 2 3 3 2" xfId="17092" xr:uid="{2E118918-5229-4658-89D0-1245BE478382}"/>
    <cellStyle name="InputCells12 2 2 3 4" xfId="3738" xr:uid="{3954DFA6-4F91-42EF-BB95-39BB78862683}"/>
    <cellStyle name="InputCells12 2 2 3 4 2" xfId="15170" xr:uid="{835BDFA5-154A-4136-AE6F-1FE7599839F2}"/>
    <cellStyle name="InputCells12 2 2 3 5" xfId="6558" xr:uid="{DB07A30D-738D-4170-93B5-6B4A7E46FB34}"/>
    <cellStyle name="InputCells12 2 2 3 6" xfId="8525" xr:uid="{1B1737A2-BF82-42B8-906E-5C38FEFED047}"/>
    <cellStyle name="InputCells12 2 2 3 7" xfId="9950" xr:uid="{F8968E67-EFF6-428A-A0BA-D4F97E0BE26D}"/>
    <cellStyle name="InputCells12 2 2 3 8" xfId="12446" xr:uid="{7B462A9A-4B4A-4190-B3A9-F3972703720C}"/>
    <cellStyle name="InputCells12 2 2 3 9" xfId="13713" xr:uid="{F4547880-E363-404B-A806-16F4123F3ABE}"/>
    <cellStyle name="InputCells12 2 3" xfId="454" xr:uid="{24469B9B-A69D-49E3-843D-B301CF9A1FC3}"/>
    <cellStyle name="InputCells12 2 3 10" xfId="10022" xr:uid="{11FCD43D-E327-4151-9AF4-CB99DEAB9908}"/>
    <cellStyle name="InputCells12 2 3 11" xfId="12517" xr:uid="{1AED394C-A98D-4498-962D-EDB5B8DF3847}"/>
    <cellStyle name="InputCells12 2 3 12" xfId="14746" xr:uid="{105906B6-EB27-4FDA-B8AF-CC7CC40B81A9}"/>
    <cellStyle name="InputCells12 2 3 13" xfId="17913" xr:uid="{86527871-D3A9-4C85-8F2F-549837AD0992}"/>
    <cellStyle name="InputCells12 2 3 2" xfId="792" xr:uid="{4584616E-6FE0-4462-B6DF-21532C63939A}"/>
    <cellStyle name="InputCells12 2 3 2 10" xfId="14104" xr:uid="{A5326FBC-2ECB-4ADE-A26C-791448538F44}"/>
    <cellStyle name="InputCells12 2 3 2 11" xfId="18046" xr:uid="{B8B60A35-2C53-4032-A6E6-6CC7CCB1AA5A}"/>
    <cellStyle name="InputCells12 2 3 2 2" xfId="1007" xr:uid="{06188E05-C662-4578-BFFE-E1EE9DA97F08}"/>
    <cellStyle name="InputCells12 2 3 2 2 10" xfId="18260" xr:uid="{48D87F70-F658-4095-B443-DF891A7638C6}"/>
    <cellStyle name="InputCells12 2 3 2 2 2" xfId="1145" xr:uid="{87D252A7-F2EA-4732-8321-1D66B62ADFA1}"/>
    <cellStyle name="InputCells12 2 3 2 2 2 2" xfId="5577" xr:uid="{D962CEFB-3375-4818-B9F5-6F9EE5E36656}"/>
    <cellStyle name="InputCells12 2 3 2 2 2 2 2" xfId="17009" xr:uid="{D77CB903-1772-44CF-86F5-6A287B03A885}"/>
    <cellStyle name="InputCells12 2 3 2 2 2 3" xfId="5078" xr:uid="{9548E14D-D6F6-446B-8F5E-B6488E78F0BF}"/>
    <cellStyle name="InputCells12 2 3 2 2 2 3 2" xfId="16510" xr:uid="{62629155-07B8-4EA4-885F-61CEFFC831A6}"/>
    <cellStyle name="InputCells12 2 3 2 2 2 4" xfId="6755" xr:uid="{D54C1918-FE8D-4F24-9770-C8D83B968CC5}"/>
    <cellStyle name="InputCells12 2 3 2 2 2 5" xfId="8727" xr:uid="{FFE758C8-ECD4-4461-80CF-AD927ED94E02}"/>
    <cellStyle name="InputCells12 2 3 2 2 2 6" xfId="9776" xr:uid="{D7FEF2FA-2CD3-4E8D-B61E-E60525D72D10}"/>
    <cellStyle name="InputCells12 2 3 2 2 2 7" xfId="11467" xr:uid="{BD66F865-AF61-4ED4-B7CB-D2E7F57D14E6}"/>
    <cellStyle name="InputCells12 2 3 2 2 2 8" xfId="14569" xr:uid="{96A24476-FDFC-4029-A47E-4CEB22DF6E6E}"/>
    <cellStyle name="InputCells12 2 3 2 2 2 9" xfId="18397" xr:uid="{97691CB6-8AF6-4C94-9CEF-BF6A20874659}"/>
    <cellStyle name="InputCells12 2 3 2 2 3" xfId="4069" xr:uid="{83AC6B9B-4A72-436B-839A-46CFFAF018D9}"/>
    <cellStyle name="InputCells12 2 3 2 2 3 2" xfId="15501" xr:uid="{CEDE2D21-D7FC-489D-AD9B-439598E0AE0F}"/>
    <cellStyle name="InputCells12 2 3 2 2 4" xfId="4620" xr:uid="{CF03C327-43B2-41E0-B2A7-F804F5148659}"/>
    <cellStyle name="InputCells12 2 3 2 2 4 2" xfId="16052" xr:uid="{2D64DACC-B9CA-4E06-B33B-E870F441E201}"/>
    <cellStyle name="InputCells12 2 3 2 2 5" xfId="6645" xr:uid="{7D7BBE7E-BB26-41A9-A439-47AA1F1C7D11}"/>
    <cellStyle name="InputCells12 2 3 2 2 6" xfId="8609" xr:uid="{34C3D019-F94A-4D5C-BBBE-16FD94330464}"/>
    <cellStyle name="InputCells12 2 3 2 2 7" xfId="9883" xr:uid="{53893CB3-AACA-40A2-8965-B904C7D3DC44}"/>
    <cellStyle name="InputCells12 2 3 2 2 8" xfId="12729" xr:uid="{05879C6C-7EA3-4A79-9D17-F100BB3F67C3}"/>
    <cellStyle name="InputCells12 2 3 2 2 9" xfId="14074" xr:uid="{EEAC4425-D7CB-4E8F-A6EE-6057040AAB50}"/>
    <cellStyle name="InputCells12 2 3 2 3" xfId="1416" xr:uid="{0AE5C009-CA68-47DE-BE3B-874AAE65F0F2}"/>
    <cellStyle name="InputCells12 2 3 2 3 2" xfId="5391" xr:uid="{5065A7B6-668F-4F3F-87A2-F1497B07EC05}"/>
    <cellStyle name="InputCells12 2 3 2 3 2 2" xfId="16823" xr:uid="{21A4EB60-3226-4681-BC54-8FB3F090596A}"/>
    <cellStyle name="InputCells12 2 3 2 3 3" xfId="3731" xr:uid="{A1306CCE-4D6D-4FD9-813E-3A52A0361AE0}"/>
    <cellStyle name="InputCells12 2 3 2 3 3 2" xfId="15163" xr:uid="{B6208FF6-3B8F-4EC3-BBA2-656AFE64E0D3}"/>
    <cellStyle name="InputCells12 2 3 2 3 4" xfId="6968" xr:uid="{41848ED8-BCF2-450C-A31A-6D88FFDDE3A3}"/>
    <cellStyle name="InputCells12 2 3 2 3 5" xfId="8998" xr:uid="{45AFC1CC-A6D0-44ED-9750-597FC9FBA237}"/>
    <cellStyle name="InputCells12 2 3 2 3 6" xfId="9200" xr:uid="{92DD5E44-13F1-44E4-8AA0-B5074D0373B6}"/>
    <cellStyle name="InputCells12 2 3 2 3 7" xfId="12920" xr:uid="{DF40A1E2-08EF-41E2-A038-D48C040A972E}"/>
    <cellStyle name="InputCells12 2 3 2 3 8" xfId="14374" xr:uid="{858281DC-E565-4BE9-84CE-6D8C68AB6730}"/>
    <cellStyle name="InputCells12 2 3 2 3 9" xfId="18668" xr:uid="{64D784C9-FD5B-4148-9FAB-201342CA79EE}"/>
    <cellStyle name="InputCells12 2 3 2 4" xfId="4256" xr:uid="{0FCBA294-0E15-4E5A-9D00-5C67D7B874ED}"/>
    <cellStyle name="InputCells12 2 3 2 4 2" xfId="15688" xr:uid="{E4AF8D20-3E67-4D9E-B2C4-12268C7BF027}"/>
    <cellStyle name="InputCells12 2 3 2 5" xfId="4235" xr:uid="{E1FA9FAA-7F1F-4E48-AE40-62B9FAA90C2F}"/>
    <cellStyle name="InputCells12 2 3 2 5 2" xfId="15667" xr:uid="{D9AF3098-A564-4EC6-B61D-789E0A36BAED}"/>
    <cellStyle name="InputCells12 2 3 2 6" xfId="6494" xr:uid="{67F41558-CF03-4AF1-874A-D7EE9191E9FB}"/>
    <cellStyle name="InputCells12 2 3 2 7" xfId="8461" xr:uid="{9084F43E-5AEE-4DE0-8747-4F7254A04E31}"/>
    <cellStyle name="InputCells12 2 3 2 8" xfId="8265" xr:uid="{AA42B089-F224-450A-8654-4E0D8853F499}"/>
    <cellStyle name="InputCells12 2 3 2 9" xfId="12723" xr:uid="{00207518-C58F-436B-89B6-C72FC60470DE}"/>
    <cellStyle name="InputCells12 2 3 3" xfId="715" xr:uid="{56E0F8DF-5EF5-4B0D-A970-C74C05FA429D}"/>
    <cellStyle name="InputCells12 2 3 3 10" xfId="13820" xr:uid="{F9CF2D0A-B3F4-43AB-9111-FBCABBEB8E12}"/>
    <cellStyle name="InputCells12 2 3 3 11" xfId="17969" xr:uid="{2E5C0754-ACBF-4201-A8AF-41502F55975E}"/>
    <cellStyle name="InputCells12 2 3 3 2" xfId="930" xr:uid="{60512241-6C98-4DDA-A7E4-C525867F9852}"/>
    <cellStyle name="InputCells12 2 3 3 2 10" xfId="18183" xr:uid="{3AF5D5DE-AE7B-4A5E-9B03-DB88322F4A82}"/>
    <cellStyle name="InputCells12 2 3 3 2 2" xfId="1353" xr:uid="{A2851B86-FEBE-46F1-A019-ACB45D16D93E}"/>
    <cellStyle name="InputCells12 2 3 3 2 2 2" xfId="5437" xr:uid="{05C76905-C894-452F-A5A8-094D91EEA134}"/>
    <cellStyle name="InputCells12 2 3 3 2 2 2 2" xfId="16869" xr:uid="{37B0ED63-3E6E-4362-A6F8-CB8855056B3D}"/>
    <cellStyle name="InputCells12 2 3 3 2 2 3" xfId="4723" xr:uid="{48461FA2-4B41-4E16-97D4-10FFBB2E7924}"/>
    <cellStyle name="InputCells12 2 3 3 2 2 3 2" xfId="16155" xr:uid="{5536A5F4-A877-4AFA-BD08-0EB4C1241661}"/>
    <cellStyle name="InputCells12 2 3 3 2 2 4" xfId="6917" xr:uid="{9F8D1481-F560-4F86-9646-5CB16B17A228}"/>
    <cellStyle name="InputCells12 2 3 3 2 2 5" xfId="8935" xr:uid="{622DF98C-66A3-4468-99A3-E00B8D589AA2}"/>
    <cellStyle name="InputCells12 2 3 3 2 2 6" xfId="9232" xr:uid="{FD43F105-0575-4018-809A-9F3581F5F755}"/>
    <cellStyle name="InputCells12 2 3 3 2 2 7" xfId="12902" xr:uid="{0CAE7B5B-AD74-496E-BF7E-4FEE83CD4A95}"/>
    <cellStyle name="InputCells12 2 3 3 2 2 8" xfId="13992" xr:uid="{CE3F2D66-BB92-4BC8-86C7-E034F874A209}"/>
    <cellStyle name="InputCells12 2 3 3 2 2 9" xfId="18605" xr:uid="{A1CB7E59-97A2-4260-8E85-AF1F6A38D62E}"/>
    <cellStyle name="InputCells12 2 3 3 2 3" xfId="4090" xr:uid="{122F38F2-E0BB-47A4-B216-42BAFD2FD2D2}"/>
    <cellStyle name="InputCells12 2 3 3 2 3 2" xfId="15522" xr:uid="{506BAF1D-B600-4E18-8C01-0B0B0ECCEBDD}"/>
    <cellStyle name="InputCells12 2 3 3 2 4" xfId="3918" xr:uid="{9804A789-DC3C-40E5-AD4A-EFE08AE3EB38}"/>
    <cellStyle name="InputCells12 2 3 3 2 4 2" xfId="15350" xr:uid="{B5028E19-71D0-4C6F-99CB-95E420ACD6C4}"/>
    <cellStyle name="InputCells12 2 3 3 2 5" xfId="6587" xr:uid="{262BB9E2-ED10-41AA-8CC8-3DAEDBE0F8F5}"/>
    <cellStyle name="InputCells12 2 3 3 2 6" xfId="8553" xr:uid="{16C13C2D-2006-4BC4-A0A8-643E792805AA}"/>
    <cellStyle name="InputCells12 2 3 3 2 7" xfId="9920" xr:uid="{0FF45EC1-79CF-4A8B-9DA5-A3F3555A2AD4}"/>
    <cellStyle name="InputCells12 2 3 3 2 8" xfId="11388" xr:uid="{6987AE06-0C8B-4194-A611-88B8C2F292BD}"/>
    <cellStyle name="InputCells12 2 3 3 2 9" xfId="14083" xr:uid="{5C55A629-4E08-4A7E-9BA9-F60AA280AA55}"/>
    <cellStyle name="InputCells12 2 3 3 3" xfId="1080" xr:uid="{8A22B9DA-7DC7-4C05-9AE8-D7A2DAE5C384}"/>
    <cellStyle name="InputCells12 2 3 3 3 2" xfId="3932" xr:uid="{E30B2C0C-B001-4C62-9279-22D06729B5D2}"/>
    <cellStyle name="InputCells12 2 3 3 3 2 2" xfId="15364" xr:uid="{945EF5AA-C14A-49DC-ABD5-EDEBBE4B9BE6}"/>
    <cellStyle name="InputCells12 2 3 3 3 3" xfId="5041" xr:uid="{0226485D-4C08-4479-B720-13ADBECACC50}"/>
    <cellStyle name="InputCells12 2 3 3 3 3 2" xfId="16473" xr:uid="{FB5E6736-9E8F-411F-9777-2DF7D93573E1}"/>
    <cellStyle name="InputCells12 2 3 3 3 4" xfId="6702" xr:uid="{476F8F9E-7AC8-4B78-8170-068EEF18C56A}"/>
    <cellStyle name="InputCells12 2 3 3 3 5" xfId="8662" xr:uid="{F92D894D-11B7-470B-8C3A-9AE712E344D3}"/>
    <cellStyle name="InputCells12 2 3 3 3 6" xfId="9827" xr:uid="{D3532552-DDAE-4E78-80C4-371AE8B44D55}"/>
    <cellStyle name="InputCells12 2 3 3 3 7" xfId="11395" xr:uid="{036048F3-A733-43BD-8926-D0A496E8A4E8}"/>
    <cellStyle name="InputCells12 2 3 3 3 8" xfId="14610" xr:uid="{52D55A4C-BC4F-4B00-BA54-E7D2197BFBB3}"/>
    <cellStyle name="InputCells12 2 3 3 3 9" xfId="18332" xr:uid="{2A780435-DDAF-446B-B2CF-0BF04763EB5B}"/>
    <cellStyle name="InputCells12 2 3 3 4" xfId="4540" xr:uid="{48F6B9F7-956D-4E7B-B263-F35AB6C29BF8}"/>
    <cellStyle name="InputCells12 2 3 3 4 2" xfId="15972" xr:uid="{9BC16DC8-E521-45CC-9553-496D929533CD}"/>
    <cellStyle name="InputCells12 2 3 3 5" xfId="4374" xr:uid="{585E41FD-CDE6-4447-99F0-B31A0A70AA17}"/>
    <cellStyle name="InputCells12 2 3 3 5 2" xfId="15806" xr:uid="{CD29015D-A04F-4CF2-AC96-C2DED0ECD511}"/>
    <cellStyle name="InputCells12 2 3 3 6" xfId="6434" xr:uid="{F8DB11B7-0DDB-491F-A262-3D65D77B0E75}"/>
    <cellStyle name="InputCells12 2 3 3 7" xfId="8405" xr:uid="{6229B66E-E431-4A58-B072-BAFE4F2CB53C}"/>
    <cellStyle name="InputCells12 2 3 3 8" xfId="8274" xr:uid="{C3E9E171-625E-4DAE-985E-95953B83A288}"/>
    <cellStyle name="InputCells12 2 3 3 9" xfId="12233" xr:uid="{E52DE3DA-091B-4B1F-B812-6DC7E88BE71C}"/>
    <cellStyle name="InputCells12 2 3 4" xfId="831" xr:uid="{E49F9056-643D-46F5-A363-9F8529E69271}"/>
    <cellStyle name="InputCells12 2 3 4 10" xfId="13731" xr:uid="{D9248D80-B23B-4469-9AEB-43B452B5D58F}"/>
    <cellStyle name="InputCells12 2 3 4 11" xfId="18085" xr:uid="{7BA85951-91F9-4BA1-AC08-EB066FC2D36B}"/>
    <cellStyle name="InputCells12 2 3 4 2" xfId="1046" xr:uid="{A351780C-97FC-42D7-B7D1-1577294C73A1}"/>
    <cellStyle name="InputCells12 2 3 4 2 10" xfId="18299" xr:uid="{756F965D-B359-44C9-91E3-F27A27638CEB}"/>
    <cellStyle name="InputCells12 2 3 4 2 2" xfId="1548" xr:uid="{25DC4F57-3FB0-4179-B767-07E1FA8F5DA5}"/>
    <cellStyle name="InputCells12 2 3 4 2 2 2" xfId="4725" xr:uid="{BFDCB6BB-28FE-40B5-9168-EBEA6AE4A8C7}"/>
    <cellStyle name="InputCells12 2 3 4 2 2 2 2" xfId="16157" xr:uid="{859C27AD-7FFB-480F-861A-0985099F3181}"/>
    <cellStyle name="InputCells12 2 3 4 2 2 3" xfId="4532" xr:uid="{0D298F7D-D90A-4CAA-BE7A-31DC90DC0D38}"/>
    <cellStyle name="InputCells12 2 3 4 2 2 3 2" xfId="15964" xr:uid="{5F4A57E4-7E18-4332-9492-FF88BAF92A00}"/>
    <cellStyle name="InputCells12 2 3 4 2 2 4" xfId="7074" xr:uid="{2140AE9E-8321-4E18-BB20-84CFF8A33A31}"/>
    <cellStyle name="InputCells12 2 3 4 2 2 5" xfId="9130" xr:uid="{3111A0BE-E070-4BF9-B7CD-665CFA2E8FAE}"/>
    <cellStyle name="InputCells12 2 3 4 2 2 6" xfId="9535" xr:uid="{B810B2D5-C458-4156-B7ED-9143A27635A2}"/>
    <cellStyle name="InputCells12 2 3 4 2 2 7" xfId="12712" xr:uid="{8F451293-60E7-4D52-873A-CC65662AD46D}"/>
    <cellStyle name="InputCells12 2 3 4 2 2 8" xfId="14304" xr:uid="{E4CD72B7-F33E-4E40-8EC4-761F606EA188}"/>
    <cellStyle name="InputCells12 2 3 4 2 2 9" xfId="18800" xr:uid="{220C3CE8-77FF-4555-9745-4E5A65C988DB}"/>
    <cellStyle name="InputCells12 2 3 4 2 3" xfId="5630" xr:uid="{E5DFAF2F-D212-4616-9A6F-D39644A980FA}"/>
    <cellStyle name="InputCells12 2 3 4 2 3 2" xfId="17062" xr:uid="{4DD8ECC5-109D-465E-AF1B-67F2F419C363}"/>
    <cellStyle name="InputCells12 2 3 4 2 4" xfId="5024" xr:uid="{7FC0D539-817A-4278-A909-6E240BA3B0ED}"/>
    <cellStyle name="InputCells12 2 3 4 2 4 2" xfId="16456" xr:uid="{81F7E842-E961-42A8-A3C8-D4EA6C0A43C8}"/>
    <cellStyle name="InputCells12 2 3 4 2 5" xfId="6674" xr:uid="{541A22DA-5DB3-4006-BCAB-8120B72C8BB6}"/>
    <cellStyle name="InputCells12 2 3 4 2 6" xfId="8634" xr:uid="{BA38916F-F443-4268-B8E6-FADC1570FF24}"/>
    <cellStyle name="InputCells12 2 3 4 2 7" xfId="9853" xr:uid="{FAD2C582-70DF-4B83-A277-34EA509451E0}"/>
    <cellStyle name="InputCells12 2 3 4 2 8" xfId="11888" xr:uid="{7FD7CEE2-D76F-4FF3-B89E-9EFA19D538FB}"/>
    <cellStyle name="InputCells12 2 3 4 2 9" xfId="14621" xr:uid="{596DC153-AE89-40DC-BAEF-D862F7BC7D04}"/>
    <cellStyle name="InputCells12 2 3 4 3" xfId="1313" xr:uid="{39E01F19-315E-40D9-B5A8-8F71FFA4043F}"/>
    <cellStyle name="InputCells12 2 3 4 3 2" xfId="5470" xr:uid="{740A3103-48A2-4E4C-BF9A-D65630E9E245}"/>
    <cellStyle name="InputCells12 2 3 4 3 2 2" xfId="16902" xr:uid="{4C108150-7E99-4583-80DB-287C1E6D4B92}"/>
    <cellStyle name="InputCells12 2 3 4 3 3" xfId="5717" xr:uid="{8401E6BB-DEE5-418E-9D30-AD8F03056FB3}"/>
    <cellStyle name="InputCells12 2 3 4 3 3 2" xfId="17149" xr:uid="{062FF621-FEED-4077-81B6-3F0603428719}"/>
    <cellStyle name="InputCells12 2 3 4 3 4" xfId="6886" xr:uid="{DE54C89A-1D6D-4654-BCBE-08004C491B90}"/>
    <cellStyle name="InputCells12 2 3 4 3 5" xfId="8895" xr:uid="{BEC9EC4E-BC23-434C-85D0-17E2CCCE9D85}"/>
    <cellStyle name="InputCells12 2 3 4 3 6" xfId="9656" xr:uid="{FECB3B59-E863-4580-8B06-1C3B5BA728DA}"/>
    <cellStyle name="InputCells12 2 3 4 3 7" xfId="12895" xr:uid="{597222D6-294B-4503-A214-838791E6F1FD}"/>
    <cellStyle name="InputCells12 2 3 4 3 8" xfId="13465" xr:uid="{A2836C37-D161-4AAA-B745-347E46C70CC0}"/>
    <cellStyle name="InputCells12 2 3 4 3 9" xfId="18565" xr:uid="{CAFE2C1C-9F3B-4D13-AFA7-7D1E1E75EF9E}"/>
    <cellStyle name="InputCells12 2 3 4 4" xfId="4034" xr:uid="{FD4E58B8-109B-4151-81FD-ADF7D8481E54}"/>
    <cellStyle name="InputCells12 2 3 4 4 2" xfId="15466" xr:uid="{AAC2C9F4-E149-4338-A8B8-8E2C83360E50}"/>
    <cellStyle name="InputCells12 2 3 4 5" xfId="4905" xr:uid="{37350098-ED2B-48C2-8F56-9FD1805BEF71}"/>
    <cellStyle name="InputCells12 2 3 4 5 2" xfId="16337" xr:uid="{B7A22828-4EBF-45F9-9FF8-E70507475A5E}"/>
    <cellStyle name="InputCells12 2 3 4 6" xfId="6524" xr:uid="{7C7AE264-16F9-4AAE-A2ED-1D48B887F934}"/>
    <cellStyle name="InputCells12 2 3 4 7" xfId="8486" xr:uid="{0CAB669D-5FE7-4DE6-89A6-DF59936E6C58}"/>
    <cellStyle name="InputCells12 2 3 4 8" xfId="9348" xr:uid="{3A69797C-3320-4680-84BD-55E24A148A7D}"/>
    <cellStyle name="InputCells12 2 3 4 9" xfId="11223" xr:uid="{D2A2BE6D-DFC3-42A3-BE9F-C59DD830CB37}"/>
    <cellStyle name="InputCells12 2 3 5" xfId="1104" xr:uid="{CFBD09AC-32AD-4E03-8FEA-87DE9BB79018}"/>
    <cellStyle name="InputCells12 2 3 5 2" xfId="5611" xr:uid="{597F4BAF-697D-4CD5-B6CC-8F96B9EFDC3F}"/>
    <cellStyle name="InputCells12 2 3 5 2 2" xfId="17043" xr:uid="{39410019-9278-439A-AE1C-E1081EC63177}"/>
    <cellStyle name="InputCells12 2 3 5 3" xfId="5056" xr:uid="{C5C71132-3B2B-4DA4-8462-94592FD4011C}"/>
    <cellStyle name="InputCells12 2 3 5 3 2" xfId="16488" xr:uid="{733F9C95-19E7-4A1C-B003-B519D0D8FB24}"/>
    <cellStyle name="InputCells12 2 3 5 4" xfId="6719" xr:uid="{B2D5D5D9-E2CF-4B49-963A-3DF712DF1033}"/>
    <cellStyle name="InputCells12 2 3 5 5" xfId="8686" xr:uid="{4F9EB9A9-DD97-4577-BFD8-D2EC8E72E12C}"/>
    <cellStyle name="InputCells12 2 3 5 6" xfId="9809" xr:uid="{CDE03268-1631-443F-9401-AF7718081E7B}"/>
    <cellStyle name="InputCells12 2 3 5 7" xfId="12912" xr:uid="{1F55EDE8-4FAB-4514-8A8F-03F07EE3DE80}"/>
    <cellStyle name="InputCells12 2 3 5 8" xfId="13582" xr:uid="{16751615-0DD4-4A32-BD9F-EA9D5ED5F389}"/>
    <cellStyle name="InputCells12 2 3 5 9" xfId="18356" xr:uid="{6AE9CB42-EFF4-4026-A712-1E604B5DFF1B}"/>
    <cellStyle name="InputCells12 2 3 6" xfId="5788" xr:uid="{A10040EB-1D50-4EC3-9B65-C5736DF92050}"/>
    <cellStyle name="InputCells12 2 3 6 2" xfId="17220" xr:uid="{3D2C271D-34D5-4CC9-952A-36035284BF4F}"/>
    <cellStyle name="InputCells12 2 3 7" xfId="4927" xr:uid="{CF19C7FA-EA0A-47C3-AD94-FCC7DB45D84F}"/>
    <cellStyle name="InputCells12 2 3 7 2" xfId="16359" xr:uid="{5CFB0ECC-5D5C-4126-9ABC-11AA1322EB29}"/>
    <cellStyle name="InputCells12 2 3 8" xfId="6394" xr:uid="{0710D2EB-7077-4C01-AEC9-5B599FEFB499}"/>
    <cellStyle name="InputCells12 2 3 9" xfId="8224" xr:uid="{2680B4B1-16FF-421C-9934-27C53C4043F8}"/>
    <cellStyle name="InputCells12 3" xfId="594" xr:uid="{2C43EF0A-BA0E-43C5-8E8A-B7D5D7F9C62B}"/>
    <cellStyle name="InputCells12 3 2" xfId="699" xr:uid="{DFBBB315-F479-4869-BACB-DD9EE01D04F0}"/>
    <cellStyle name="InputCells12 3 2 10" xfId="13678" xr:uid="{E4D7EE82-6D68-4C51-A26E-B8FD2868136A}"/>
    <cellStyle name="InputCells12 3 2 11" xfId="17953" xr:uid="{CA57A8C8-0493-4DDB-87AC-4A9E1DA25A95}"/>
    <cellStyle name="InputCells12 3 2 2" xfId="914" xr:uid="{E327B3E8-3E93-4AB9-A7A9-8C776AAC3B16}"/>
    <cellStyle name="InputCells12 3 2 2 10" xfId="18167" xr:uid="{22CFF4CE-4D08-498B-8B0A-3EFAE3C55567}"/>
    <cellStyle name="InputCells12 3 2 2 2" xfId="1067" xr:uid="{E307DB9F-3248-4338-AD0B-927F773533A7}"/>
    <cellStyle name="InputCells12 3 2 2 2 2" xfId="4054" xr:uid="{444DAFAE-D915-4B53-BEC8-A1D084F8965C}"/>
    <cellStyle name="InputCells12 3 2 2 2 2 2" xfId="15486" xr:uid="{D0EE2A37-2600-45E1-B51F-3058FBBEDE73}"/>
    <cellStyle name="InputCells12 3 2 2 2 3" xfId="5032" xr:uid="{792AD113-399F-4C65-9727-23CF427F04C5}"/>
    <cellStyle name="InputCells12 3 2 2 2 3 2" xfId="16464" xr:uid="{D98DC3F7-B325-498D-8FC1-93CFB21B22D2}"/>
    <cellStyle name="InputCells12 3 2 2 2 4" xfId="6690" xr:uid="{0FE7337D-826D-47EF-944F-D99F2C0CAFF3}"/>
    <cellStyle name="InputCells12 3 2 2 2 5" xfId="8649" xr:uid="{B66D1054-67E1-4483-9565-5E134B0B61A8}"/>
    <cellStyle name="InputCells12 3 2 2 2 6" xfId="9837" xr:uid="{4D0A7139-53C7-4D8B-BA30-F5E77578BBA6}"/>
    <cellStyle name="InputCells12 3 2 2 2 7" xfId="11943" xr:uid="{0D9101F2-9A00-471F-82CC-2C84BC9802C0}"/>
    <cellStyle name="InputCells12 3 2 2 2 8" xfId="14614" xr:uid="{F3DD0E64-5AFF-441A-ADAD-566BDABD698A}"/>
    <cellStyle name="InputCells12 3 2 2 2 9" xfId="18319" xr:uid="{AD4A712A-5760-4306-8A0B-13AFCEE4086C}"/>
    <cellStyle name="InputCells12 3 2 2 3" xfId="4089" xr:uid="{F6FEE5E8-96AD-4B38-B5BF-2A4BF66659ED}"/>
    <cellStyle name="InputCells12 3 2 2 3 2" xfId="15521" xr:uid="{1237C733-A4E6-4CEE-A122-AAAE34A5A972}"/>
    <cellStyle name="InputCells12 3 2 2 4" xfId="4991" xr:uid="{5EE1B97B-8648-4B98-97E0-E86A95F8832C}"/>
    <cellStyle name="InputCells12 3 2 2 4 2" xfId="16423" xr:uid="{BF447760-FF9C-444F-AD13-335D8DA0B2A3}"/>
    <cellStyle name="InputCells12 3 2 2 5" xfId="6575" xr:uid="{77B00437-3033-4005-B92A-8D19C926821B}"/>
    <cellStyle name="InputCells12 3 2 2 6" xfId="8542" xr:uid="{A3175DAC-DE37-4FEB-92A9-8E26D3C6E9A2}"/>
    <cellStyle name="InputCells12 3 2 2 7" xfId="9933" xr:uid="{68AC3457-3D02-4F96-8483-AECA52864DD2}"/>
    <cellStyle name="InputCells12 3 2 2 8" xfId="12287" xr:uid="{F8A5FEC1-BEAE-4E77-AEF7-2190F0266A34}"/>
    <cellStyle name="InputCells12 3 2 2 9" xfId="13623" xr:uid="{2197D39B-21FB-463C-B291-8B221D63586F}"/>
    <cellStyle name="InputCells12 3 2 3" xfId="1388" xr:uid="{9F8CA24D-0252-439F-9DF7-B52589BC9FC9}"/>
    <cellStyle name="InputCells12 3 2 3 2" xfId="5409" xr:uid="{F48A3172-BE6C-4F4E-8FB2-0D6B8696A33A}"/>
    <cellStyle name="InputCells12 3 2 3 2 2" xfId="16841" xr:uid="{C416DA83-6D35-42F6-9877-2FB8383E15F3}"/>
    <cellStyle name="InputCells12 3 2 3 3" xfId="5276" xr:uid="{8980F23D-E3A9-4251-87B8-DE283D5CF3EA}"/>
    <cellStyle name="InputCells12 3 2 3 3 2" xfId="16708" xr:uid="{097ABB24-2B0F-4C81-9E08-6B0CE8245422}"/>
    <cellStyle name="InputCells12 3 2 3 4" xfId="6943" xr:uid="{A314B4D0-36AC-4367-B984-EAE92896F239}"/>
    <cellStyle name="InputCells12 3 2 3 5" xfId="8970" xr:uid="{64CAE35F-07A7-4E04-A76B-20C2BE763145}"/>
    <cellStyle name="InputCells12 3 2 3 6" xfId="9617" xr:uid="{BFA8494F-5954-4DC2-A53D-AC151031B493}"/>
    <cellStyle name="InputCells12 3 2 3 7" xfId="11782" xr:uid="{0ADB457F-65C2-4578-A382-A76B7C956CF3}"/>
    <cellStyle name="InputCells12 3 2 3 8" xfId="14390" xr:uid="{7A7828A7-D837-4A48-BB99-0EBB4E1EC714}"/>
    <cellStyle name="InputCells12 3 2 3 9" xfId="18640" xr:uid="{4DA89920-17A5-4618-B67D-D005FA1DDD3C}"/>
    <cellStyle name="InputCells12 3 2 4" xfId="4243" xr:uid="{A48F026B-0A0F-4377-9DCF-462525268DD6}"/>
    <cellStyle name="InputCells12 3 2 4 2" xfId="15675" xr:uid="{0A9B19D5-9DDA-4C94-A605-98D937785B8B}"/>
    <cellStyle name="InputCells12 3 2 5" xfId="4287" xr:uid="{08E94D4B-0328-4DC3-A49F-C3AE08912037}"/>
    <cellStyle name="InputCells12 3 2 5 2" xfId="15719" xr:uid="{A51B951E-A38E-45EC-95CC-82C5EC00AEF8}"/>
    <cellStyle name="InputCells12 3 2 6" xfId="6422" xr:uid="{A27CDA1D-0191-446B-8359-01F512E3C45E}"/>
    <cellStyle name="InputCells12 3 2 7" xfId="8394" xr:uid="{CCB69418-4C57-4A04-9346-589FE2884848}"/>
    <cellStyle name="InputCells12 3 2 8" xfId="8380" xr:uid="{BFE40E3E-B6C1-408C-9AA4-FCFEAEDBF3C9}"/>
    <cellStyle name="InputCells12 3 2 9" xfId="12193" xr:uid="{EAA018DA-5555-4BCA-929D-34252BAD863E}"/>
    <cellStyle name="InputCells12 3 3" xfId="893" xr:uid="{80058E81-F745-43D3-8ADD-FC37E0A4C4B0}"/>
    <cellStyle name="InputCells12 3 3 10" xfId="18146" xr:uid="{C9A0F289-92C4-421E-80DB-E483CBE397B3}"/>
    <cellStyle name="InputCells12 3 3 2" xfId="1386" xr:uid="{1458B878-15EC-4507-9B16-481C13DFADF1}"/>
    <cellStyle name="InputCells12 3 3 2 2" xfId="5411" xr:uid="{CB294607-4DB1-48BE-B3E9-7B530862953F}"/>
    <cellStyle name="InputCells12 3 3 2 2 2" xfId="16843" xr:uid="{B5BF9A27-E0F6-4803-A887-FA56D785812C}"/>
    <cellStyle name="InputCells12 3 3 2 3" xfId="5275" xr:uid="{0E2EE276-3535-40D3-BEB1-07A7940BA8D9}"/>
    <cellStyle name="InputCells12 3 3 2 3 2" xfId="16707" xr:uid="{91D7EF44-827E-4C3A-AFA8-0E24626C9A93}"/>
    <cellStyle name="InputCells12 3 3 2 4" xfId="6941" xr:uid="{F457E2C5-680E-4A32-8493-7DA0E47BE07F}"/>
    <cellStyle name="InputCells12 3 3 2 5" xfId="8968" xr:uid="{6B4E7144-7627-4A37-A207-521247E20638}"/>
    <cellStyle name="InputCells12 3 3 2 6" xfId="9209" xr:uid="{4D4B02FF-95AF-4CAF-9091-2068409248F2}"/>
    <cellStyle name="InputCells12 3 3 2 7" xfId="12335" xr:uid="{8B54B443-F0A3-43FA-AD20-8AAA3BB0B49A}"/>
    <cellStyle name="InputCells12 3 3 2 8" xfId="14392" xr:uid="{D05DC3B8-2FED-4B06-8966-2F436DB1FFEB}"/>
    <cellStyle name="InputCells12 3 3 2 9" xfId="18638" xr:uid="{83F47CAE-46D2-42EA-8DA8-52E58B082672}"/>
    <cellStyle name="InputCells12 3 3 3" xfId="4864" xr:uid="{56540469-124E-44DD-A7AA-37AE8427FFE1}"/>
    <cellStyle name="InputCells12 3 3 3 2" xfId="16296" xr:uid="{F6979891-2FBF-4670-89E0-11D0C104C2A5}"/>
    <cellStyle name="InputCells12 3 3 4" xfId="4981" xr:uid="{7CA763BB-7560-4F48-9710-F697D30D3EB8}"/>
    <cellStyle name="InputCells12 3 3 4 2" xfId="16413" xr:uid="{EAEB4975-F709-4840-9572-72355F97CFA3}"/>
    <cellStyle name="InputCells12 3 3 5" xfId="6557" xr:uid="{4A09BFC1-A201-49D9-82F7-44D2E3C8F03F}"/>
    <cellStyle name="InputCells12 3 3 6" xfId="8524" xr:uid="{24EC486A-A8B5-40A7-AE25-54116D4B24DB}"/>
    <cellStyle name="InputCells12 3 3 7" xfId="9344" xr:uid="{820B7E59-DD05-4C2B-A9D7-82118291D060}"/>
    <cellStyle name="InputCells12 3 3 8" xfId="12165" xr:uid="{4A77A448-3E46-4A3E-8566-5202B30573EE}"/>
    <cellStyle name="InputCells12 3 3 9" xfId="13712" xr:uid="{AF5713A9-B18E-4B10-8A89-BC7B223A3FD5}"/>
    <cellStyle name="InputCells12 4" xfId="453" xr:uid="{99376314-3DBA-4BB0-B021-3CD5078D0E66}"/>
    <cellStyle name="InputCells12 4 10" xfId="10023" xr:uid="{971292E5-61A7-4C25-A158-C0D86C10399E}"/>
    <cellStyle name="InputCells12 4 11" xfId="11233" xr:uid="{5575AA6C-C61E-425D-866A-4D373D30EAB7}"/>
    <cellStyle name="InputCells12 4 12" xfId="14133" xr:uid="{40FD4A89-3301-43A9-A0A6-1F39020A7D16}"/>
    <cellStyle name="InputCells12 4 13" xfId="17912" xr:uid="{0F912205-F7FB-4254-B99A-53AE6D1AE2F1}"/>
    <cellStyle name="InputCells12 4 2" xfId="791" xr:uid="{9F87F099-CF04-4538-BEE7-EACCF36383EB}"/>
    <cellStyle name="InputCells12 4 2 10" xfId="14708" xr:uid="{6DEC7F00-49C7-4F11-942F-CCC6D0FD56E7}"/>
    <cellStyle name="InputCells12 4 2 11" xfId="18045" xr:uid="{8D91370E-00EF-442D-ACE8-0E960EF98A68}"/>
    <cellStyle name="InputCells12 4 2 2" xfId="1006" xr:uid="{27D9706B-D572-4825-BE34-58DE1B564273}"/>
    <cellStyle name="InputCells12 4 2 2 10" xfId="18259" xr:uid="{DAE33529-CB68-4B9C-A66A-ED16506B622A}"/>
    <cellStyle name="InputCells12 4 2 2 2" xfId="1525" xr:uid="{CB3CD3A7-166E-4B5A-BEDE-9F38C629B892}"/>
    <cellStyle name="InputCells12 4 2 2 2 2" xfId="5315" xr:uid="{B1E86284-6BA2-4ED1-A45E-EE22E84F08DA}"/>
    <cellStyle name="InputCells12 4 2 2 2 2 2" xfId="16747" xr:uid="{6C1D8536-235F-4A7F-B4E4-CD9274DFF7F3}"/>
    <cellStyle name="InputCells12 4 2 2 2 3" xfId="5819" xr:uid="{7371ACAC-1CC6-4671-A6F2-A4BC850FF2AA}"/>
    <cellStyle name="InputCells12 4 2 2 2 3 2" xfId="17251" xr:uid="{E446ECDA-531A-4DC6-ADB5-A85BD2918F30}"/>
    <cellStyle name="InputCells12 4 2 2 2 4" xfId="7053" xr:uid="{E4CE45CB-77E8-4E7F-A3B2-5EC783709954}"/>
    <cellStyle name="InputCells12 4 2 2 2 5" xfId="9107" xr:uid="{8EABD6E3-DB1C-40ED-A2FC-1E91B02356C1}"/>
    <cellStyle name="InputCells12 4 2 2 2 6" xfId="9552" xr:uid="{570A4317-EAF4-4BF5-97ED-2D51131D8B10}"/>
    <cellStyle name="InputCells12 4 2 2 2 7" xfId="12332" xr:uid="{114C296A-911C-4A93-B7BA-1C1A86D4AB5B}"/>
    <cellStyle name="InputCells12 4 2 2 2 8" xfId="14315" xr:uid="{A5FE737D-9774-4BDC-B698-D98B09739584}"/>
    <cellStyle name="InputCells12 4 2 2 2 9" xfId="18777" xr:uid="{7E3F0C0E-D251-438D-A40E-CCC96793C78C}"/>
    <cellStyle name="InputCells12 4 2 2 3" xfId="4030" xr:uid="{956B811C-DF87-44A7-9EEF-07F32E4154C9}"/>
    <cellStyle name="InputCells12 4 2 2 3 2" xfId="15462" xr:uid="{5654FCDD-0B70-4A7E-91FC-9CC1A8B3535F}"/>
    <cellStyle name="InputCells12 4 2 2 4" xfId="4999" xr:uid="{2E5734C4-F174-48C9-9511-A7D01301FCC5}"/>
    <cellStyle name="InputCells12 4 2 2 4 2" xfId="16431" xr:uid="{64E60087-FF47-44F9-A5DB-72D7AF35DD3F}"/>
    <cellStyle name="InputCells12 4 2 2 5" xfId="6644" xr:uid="{284DE6AD-1648-4BAC-8C4E-5CB4902BACF3}"/>
    <cellStyle name="InputCells12 4 2 2 6" xfId="8608" xr:uid="{815462E5-4934-4D8F-9B7A-BED06C7A01F7}"/>
    <cellStyle name="InputCells12 4 2 2 7" xfId="9884" xr:uid="{AE86FCFA-7EF4-47EC-B34F-4B172E97F104}"/>
    <cellStyle name="InputCells12 4 2 2 8" xfId="11087" xr:uid="{31CCA492-0B42-4E74-AE4F-AE8AD562DF86}"/>
    <cellStyle name="InputCells12 4 2 2 9" xfId="14654" xr:uid="{3B946E73-3FE0-4EC8-9099-3FF3AA7CA455}"/>
    <cellStyle name="InputCells12 4 2 3" xfId="1307" xr:uid="{5DBB8C6C-5C0E-44EF-A01E-5CBBDBC239B2}"/>
    <cellStyle name="InputCells12 4 2 3 2" xfId="5474" xr:uid="{95E4AE14-974F-4070-8AF8-FB4023BA04FF}"/>
    <cellStyle name="InputCells12 4 2 3 2 2" xfId="16906" xr:uid="{68834367-5A2C-4940-9E62-5BD9A7DCE04C}"/>
    <cellStyle name="InputCells12 4 2 3 3" xfId="3980" xr:uid="{9FF156C9-071A-4943-9C02-B070E1F22551}"/>
    <cellStyle name="InputCells12 4 2 3 3 2" xfId="15412" xr:uid="{7639CC4E-259E-4A8F-AE5E-E5E42CA46A90}"/>
    <cellStyle name="InputCells12 4 2 3 4" xfId="6881" xr:uid="{B948B07D-E390-4950-9C4F-A99EA29F9303}"/>
    <cellStyle name="InputCells12 4 2 3 5" xfId="8889" xr:uid="{BC091932-1AC8-4479-BE3B-B1307AF38F21}"/>
    <cellStyle name="InputCells12 4 2 3 6" xfId="9660" xr:uid="{56E528FC-9DB0-4759-A99B-E69E7DB92919}"/>
    <cellStyle name="InputCells12 4 2 3 7" xfId="11339" xr:uid="{781DF8F0-D872-47D9-809D-041CA2885078}"/>
    <cellStyle name="InputCells12 4 2 3 8" xfId="13530" xr:uid="{EA76CD9A-3211-422E-84ED-260181C4D4A8}"/>
    <cellStyle name="InputCells12 4 2 3 9" xfId="18559" xr:uid="{F9440AD8-F3E3-40A8-84C0-FA55B61E87CE}"/>
    <cellStyle name="InputCells12 4 2 4" xfId="4520" xr:uid="{F8B3FB22-E2BD-44CB-A9DC-9EA0B09179F6}"/>
    <cellStyle name="InputCells12 4 2 4 2" xfId="15952" xr:uid="{A709F756-55BB-438F-936A-19BF01B815E3}"/>
    <cellStyle name="InputCells12 4 2 5" xfId="4943" xr:uid="{78DDAEAD-838B-4C9B-B2D7-99A1EBDC5B9B}"/>
    <cellStyle name="InputCells12 4 2 5 2" xfId="16375" xr:uid="{D9AFE417-D114-47BB-8CBB-A4B8119B6D39}"/>
    <cellStyle name="InputCells12 4 2 6" xfId="6493" xr:uid="{D56BC65F-7F8A-41F0-87B6-E3F9F9722DEE}"/>
    <cellStyle name="InputCells12 4 2 7" xfId="8460" xr:uid="{41C59A69-DD98-4C53-A125-495F3DDD360D}"/>
    <cellStyle name="InputCells12 4 2 8" xfId="8345" xr:uid="{5D1B0EA1-A906-43FD-9AF3-6F2729C223E4}"/>
    <cellStyle name="InputCells12 4 2 9" xfId="12744" xr:uid="{FBAF36CC-372D-460E-A234-C62437AAF64D}"/>
    <cellStyle name="InputCells12 4 3" xfId="716" xr:uid="{C338A093-6F31-4B7C-8846-4466B073D2A6}"/>
    <cellStyle name="InputCells12 4 3 10" xfId="13762" xr:uid="{06BF5BA7-B729-44D1-BC2C-5DE1BF49AE08}"/>
    <cellStyle name="InputCells12 4 3 11" xfId="17970" xr:uid="{B668A4FD-7CF4-49E9-B761-2224F9E8CC67}"/>
    <cellStyle name="InputCells12 4 3 2" xfId="931" xr:uid="{F3E30144-3D13-4713-B880-BF6B62DE4780}"/>
    <cellStyle name="InputCells12 4 3 2 10" xfId="18184" xr:uid="{4E883150-6CF7-4A3E-9002-0C02D5406620}"/>
    <cellStyle name="InputCells12 4 3 2 2" xfId="1192" xr:uid="{B3090857-18A1-4B9D-AA90-9384235DBAF9}"/>
    <cellStyle name="InputCells12 4 3 2 2 2" xfId="4800" xr:uid="{901B399D-D807-4B35-AE56-F128EE4A3D49}"/>
    <cellStyle name="InputCells12 4 3 2 2 2 2" xfId="16232" xr:uid="{24BA5C0C-E232-49B3-8CD6-E87DAE38DEE3}"/>
    <cellStyle name="InputCells12 4 3 2 2 3" xfId="5240" xr:uid="{0AB088D8-ED2C-41B4-BF66-0A49FB695429}"/>
    <cellStyle name="InputCells12 4 3 2 2 3 2" xfId="16672" xr:uid="{9AC06EFD-B5EB-41EC-8F64-9BF61AE2EE05}"/>
    <cellStyle name="InputCells12 4 3 2 2 4" xfId="6793" xr:uid="{28458FE2-0079-4D4B-BAD1-53A6650BD0DC}"/>
    <cellStyle name="InputCells12 4 3 2 2 5" xfId="8774" xr:uid="{C618F751-46F8-4561-8FE4-099CD3186D1C}"/>
    <cellStyle name="InputCells12 4 3 2 2 6" xfId="9742" xr:uid="{3F6CD6C3-6B04-42EC-8A8F-C5E0C6B54FC1}"/>
    <cellStyle name="InputCells12 4 3 2 2 7" xfId="12243" xr:uid="{5B6B17F1-CEED-4167-BE50-044248EDF22F}"/>
    <cellStyle name="InputCells12 4 3 2 2 8" xfId="13547" xr:uid="{07DD383E-F391-4EA4-9DD5-931151D55007}"/>
    <cellStyle name="InputCells12 4 3 2 2 9" xfId="18444" xr:uid="{42F1DF6F-2B25-4C63-BCF0-960D911D472C}"/>
    <cellStyle name="InputCells12 4 3 2 3" xfId="4098" xr:uid="{46832F67-189C-4393-944F-4B0AA4B12C51}"/>
    <cellStyle name="InputCells12 4 3 2 3 2" xfId="15530" xr:uid="{C8C3F458-258C-4AE6-BF29-81E5B4DFFF80}"/>
    <cellStyle name="InputCells12 4 3 2 4" xfId="4995" xr:uid="{9E24ABEF-4437-4577-8940-49BBC8AACD50}"/>
    <cellStyle name="InputCells12 4 3 2 4 2" xfId="16427" xr:uid="{9D6A88B4-57EF-424E-B51E-1192647EDFA7}"/>
    <cellStyle name="InputCells12 4 3 2 5" xfId="6588" xr:uid="{350A9865-18E9-438B-83A5-7AD0F2E70BB5}"/>
    <cellStyle name="InputCells12 4 3 2 6" xfId="8554" xr:uid="{F6895A47-E9AF-4257-A771-F57E2AA741F1}"/>
    <cellStyle name="InputCells12 4 3 2 7" xfId="9919" xr:uid="{58BEBA44-2040-4BA9-943F-3D2FBD07952B}"/>
    <cellStyle name="InputCells12 4 3 2 8" xfId="12701" xr:uid="{47261410-CAF5-4014-914E-27E6AB054FE2}"/>
    <cellStyle name="InputCells12 4 3 2 9" xfId="14685" xr:uid="{BE9C01A6-54B4-41F4-8FBB-EB63786ADFFA}"/>
    <cellStyle name="InputCells12 4 3 3" xfId="1243" xr:uid="{5C80FC1A-83A2-43B7-8798-C9F4BE0114C4}"/>
    <cellStyle name="InputCells12 4 3 3 2" xfId="5524" xr:uid="{AD14EBD1-AA3D-473E-8A87-6AF43608417A}"/>
    <cellStyle name="InputCells12 4 3 3 2 2" xfId="16956" xr:uid="{6794438D-9A1C-43F4-A542-8095FE412451}"/>
    <cellStyle name="InputCells12 4 3 3 3" xfId="4649" xr:uid="{A56A77E1-8F65-4E23-BF59-08699A7E3FD3}"/>
    <cellStyle name="InputCells12 4 3 3 3 2" xfId="16081" xr:uid="{F70B0A1F-06AB-4268-9B87-ED644294191F}"/>
    <cellStyle name="InputCells12 4 3 3 4" xfId="6833" xr:uid="{CA898181-7FF6-4BC7-A30B-AAF4F0FF1C6F}"/>
    <cellStyle name="InputCells12 4 3 3 5" xfId="8825" xr:uid="{B7F6248F-E49E-4C88-B0A9-2F41CE3E798D}"/>
    <cellStyle name="InputCells12 4 3 3 6" xfId="9703" xr:uid="{8ACD1EC4-9D4C-4202-8DC3-1324AD8A46B0}"/>
    <cellStyle name="InputCells12 4 3 3 7" xfId="11895" xr:uid="{28862681-5348-4DBD-B9B9-5502C2D320CD}"/>
    <cellStyle name="InputCells12 4 3 3 8" xfId="14492" xr:uid="{427FAEF0-CD90-42EF-9971-A83359D9DED8}"/>
    <cellStyle name="InputCells12 4 3 3 9" xfId="18495" xr:uid="{9F53B1DB-E15A-4C25-8684-409C016A67A3}"/>
    <cellStyle name="InputCells12 4 3 4" xfId="4423" xr:uid="{97AFFFAA-A4D6-47C4-BF5D-536FD536A24D}"/>
    <cellStyle name="InputCells12 4 3 4 2" xfId="15855" xr:uid="{6872F1FA-0DB2-421A-96EA-B35FFE34661B}"/>
    <cellStyle name="InputCells12 4 3 5" xfId="4365" xr:uid="{3B8CB633-A9AB-42E0-9F2C-0723E8054760}"/>
    <cellStyle name="InputCells12 4 3 5 2" xfId="15797" xr:uid="{19E0945C-DA21-443C-AC0F-12A75B63DBD3}"/>
    <cellStyle name="InputCells12 4 3 6" xfId="6435" xr:uid="{ECD69C14-6C93-40AF-BEFB-08925FA62582}"/>
    <cellStyle name="InputCells12 4 3 7" xfId="8406" xr:uid="{CF86B125-809F-42DB-9C06-E2975D8CFE28}"/>
    <cellStyle name="InputCells12 4 3 8" xfId="8372" xr:uid="{61EA982F-EB78-4C1A-A780-130E62B25AE1}"/>
    <cellStyle name="InputCells12 4 3 9" xfId="11658" xr:uid="{EAE6404F-3F7D-4702-AE24-BD301DB28980}"/>
    <cellStyle name="InputCells12 4 4" xfId="690" xr:uid="{CDA057A0-B2C7-4042-9590-D633A0C2EEDF}"/>
    <cellStyle name="InputCells12 4 4 10" xfId="13763" xr:uid="{41D69737-839B-475B-B7C3-D014DF66763E}"/>
    <cellStyle name="InputCells12 4 4 11" xfId="17944" xr:uid="{9536181B-28C3-4E88-96EF-018527168A98}"/>
    <cellStyle name="InputCells12 4 4 2" xfId="905" xr:uid="{0BEFC37A-2E14-435B-9203-1BF6F63ACAEE}"/>
    <cellStyle name="InputCells12 4 4 2 10" xfId="18158" xr:uid="{EECF353A-8569-4F3A-A53C-4E8F6F177815}"/>
    <cellStyle name="InputCells12 4 4 2 2" xfId="1516" xr:uid="{0FF78521-0CDF-4262-8242-A7ED9EFD2684}"/>
    <cellStyle name="InputCells12 4 4 2 2 2" xfId="5323" xr:uid="{E39D959B-3D63-426E-82E3-91EF8403060D}"/>
    <cellStyle name="InputCells12 4 4 2 2 2 2" xfId="16755" xr:uid="{3D87CD0F-08E7-40BC-B7FF-DDCE9A269BA3}"/>
    <cellStyle name="InputCells12 4 4 2 2 3" xfId="4390" xr:uid="{556F5326-602C-4F3C-9FCE-F83CA47925FA}"/>
    <cellStyle name="InputCells12 4 4 2 2 3 2" xfId="15822" xr:uid="{B25600D9-0F3A-418D-A2E3-7A364545A6D4}"/>
    <cellStyle name="InputCells12 4 4 2 2 4" xfId="7045" xr:uid="{2C6BA155-7781-4A7A-838E-187DB1938829}"/>
    <cellStyle name="InputCells12 4 4 2 2 5" xfId="9098" xr:uid="{BC56436B-3B0B-44F1-9FE9-D1E6BC880F82}"/>
    <cellStyle name="InputCells12 4 4 2 2 6" xfId="8162" xr:uid="{A9BC039D-B0D7-469C-83BF-B14356572929}"/>
    <cellStyle name="InputCells12 4 4 2 2 7" xfId="11444" xr:uid="{95C7E6E7-73B2-40A9-BC66-968AF973BC4E}"/>
    <cellStyle name="InputCells12 4 4 2 2 8" xfId="13680" xr:uid="{CAC0CEF3-E0E0-4370-9162-DA6A2087AD56}"/>
    <cellStyle name="InputCells12 4 4 2 2 9" xfId="18768" xr:uid="{09CB9BCD-3CF7-4492-B2EB-ACB8864E25B4}"/>
    <cellStyle name="InputCells12 4 4 2 3" xfId="4858" xr:uid="{79ADEF60-DE2B-4282-B825-F08A3AD1AAAB}"/>
    <cellStyle name="InputCells12 4 4 2 3 2" xfId="16290" xr:uid="{84E6F1C7-7B4C-4188-90C3-6EFD72DAE65D}"/>
    <cellStyle name="InputCells12 4 4 2 4" xfId="4180" xr:uid="{3270BAB5-964B-4A0F-9088-FACAD67FE884}"/>
    <cellStyle name="InputCells12 4 4 2 4 2" xfId="15612" xr:uid="{7A517496-7C99-4DB4-B4A6-6ED94F5526FA}"/>
    <cellStyle name="InputCells12 4 4 2 5" xfId="6568" xr:uid="{5B8E6E22-AAA8-4CF9-B2BE-4E0A7D9C0606}"/>
    <cellStyle name="InputCells12 4 4 2 6" xfId="8535" xr:uid="{684F4420-480A-4818-AC5B-BB9E48ADC1E9}"/>
    <cellStyle name="InputCells12 4 4 2 7" xfId="9941" xr:uid="{10283047-E726-4A72-8845-FB9C1BAF21F7}"/>
    <cellStyle name="InputCells12 4 4 2 8" xfId="12157" xr:uid="{19D2F8F9-BF74-442E-8AE5-F68AF23B3FCD}"/>
    <cellStyle name="InputCells12 4 4 2 9" xfId="13707" xr:uid="{741D2C86-8FE0-4C92-8C03-2C582C800036}"/>
    <cellStyle name="InputCells12 4 4 3" xfId="1351" xr:uid="{AC327F72-8DCC-4D44-BAC7-9822F33CA1C8}"/>
    <cellStyle name="InputCells12 4 4 3 2" xfId="4770" xr:uid="{26BA7878-5B49-41B7-BC8C-35C45133A113}"/>
    <cellStyle name="InputCells12 4 4 3 2 2" xfId="16202" xr:uid="{805330B1-3139-475B-9B21-0E2B7CECEBB8}"/>
    <cellStyle name="InputCells12 4 4 3 3" xfId="5263" xr:uid="{087CEDE2-3731-43DC-842C-002B9749F446}"/>
    <cellStyle name="InputCells12 4 4 3 3 2" xfId="16695" xr:uid="{8D25B023-75D5-40E6-81E0-2AA2482F17CA}"/>
    <cellStyle name="InputCells12 4 4 3 4" xfId="6915" xr:uid="{5D437F1D-EF56-42D0-8933-A52DF27CE63C}"/>
    <cellStyle name="InputCells12 4 4 3 5" xfId="8933" xr:uid="{BCBD19A8-B736-4B11-B6B6-BAD1CC61A26E}"/>
    <cellStyle name="InputCells12 4 4 3 6" xfId="9234" xr:uid="{F03F4F89-E24D-470A-BA46-30B4C9AD58DF}"/>
    <cellStyle name="InputCells12 4 4 3 7" xfId="11325" xr:uid="{01507940-1D34-4F39-B614-5F5BDF2F82C8}"/>
    <cellStyle name="InputCells12 4 4 3 8" xfId="14417" xr:uid="{051C0801-35E7-477C-BA2D-C3C8662B9558}"/>
    <cellStyle name="InputCells12 4 4 3 9" xfId="18603" xr:uid="{69D37922-D80F-4BE9-96A1-0AAE173DC563}"/>
    <cellStyle name="InputCells12 4 4 4" xfId="4467" xr:uid="{1854B920-E8AE-43C2-8B70-18E0D64220AE}"/>
    <cellStyle name="InputCells12 4 4 4 2" xfId="15899" xr:uid="{3BB07749-5334-4671-ABA7-94B8E50C0A20}"/>
    <cellStyle name="InputCells12 4 4 5" xfId="4152" xr:uid="{23C738AF-7CE2-4E4F-BF65-AD732FBCC5F8}"/>
    <cellStyle name="InputCells12 4 4 5 2" xfId="15584" xr:uid="{0BC075BD-764C-498F-80F6-6FE01AC04654}"/>
    <cellStyle name="InputCells12 4 4 6" xfId="6415" xr:uid="{2195943B-ED11-4B20-9CEF-649371E445EC}"/>
    <cellStyle name="InputCells12 4 4 7" xfId="8387" xr:uid="{EF278038-11AC-41B5-8EB6-1C2618A3293F}"/>
    <cellStyle name="InputCells12 4 4 8" xfId="9996" xr:uid="{854C3FF4-4A2C-46B6-87E1-8AE6C3D4B372}"/>
    <cellStyle name="InputCells12 4 4 9" xfId="13075" xr:uid="{EAB33881-D891-4751-828E-A6321AD5CADE}"/>
    <cellStyle name="InputCells12 4 5" xfId="1300" xr:uid="{2674F7E4-F1FF-4AFE-B82E-85FD6843FF86}"/>
    <cellStyle name="InputCells12 4 5 2" xfId="4780" xr:uid="{54A3FE63-CCBF-43AC-9CF5-21271CB2DDB6}"/>
    <cellStyle name="InputCells12 4 5 2 2" xfId="16212" xr:uid="{43A068FC-DFEA-4A3A-AC2A-5CDEEEC9CE90}"/>
    <cellStyle name="InputCells12 4 5 3" xfId="4670" xr:uid="{E2CB8082-6FD1-42BA-95A6-A44054C48D37}"/>
    <cellStyle name="InputCells12 4 5 3 2" xfId="16102" xr:uid="{B701620D-E467-483A-816C-3EFA99D5EC1A}"/>
    <cellStyle name="InputCells12 4 5 4" xfId="6875" xr:uid="{A3C36E41-5CFB-4068-A543-57328FB57BD7}"/>
    <cellStyle name="InputCells12 4 5 5" xfId="8882" xr:uid="{C1EB074F-AC23-41CD-AB7A-673C78748D94}"/>
    <cellStyle name="InputCells12 4 5 6" xfId="9666" xr:uid="{D276A106-2E11-418D-A2A1-C6A54ABF757C}"/>
    <cellStyle name="InputCells12 4 5 7" xfId="12432" xr:uid="{74B635B7-996C-4ADD-8630-F5FF0571DD59}"/>
    <cellStyle name="InputCells12 4 5 8" xfId="13579" xr:uid="{F306DEB3-8C02-43F6-BDEE-13BC665BA49C}"/>
    <cellStyle name="InputCells12 4 5 9" xfId="18552" xr:uid="{090C8037-43BB-48E7-86C8-41CCDD852BC7}"/>
    <cellStyle name="InputCells12 4 6" xfId="5789" xr:uid="{33F8136F-5EFB-49E4-B6DB-3EF7DEE114A5}"/>
    <cellStyle name="InputCells12 4 6 2" xfId="17221" xr:uid="{C6669959-81D0-4026-81DD-9E5980E140BC}"/>
    <cellStyle name="InputCells12 4 7" xfId="4602" xr:uid="{A0E6AB23-1EA2-4C3E-A6F2-87B663254626}"/>
    <cellStyle name="InputCells12 4 7 2" xfId="16034" xr:uid="{E93C40E3-1FE8-4E9C-AF2E-CFAC7E76B639}"/>
    <cellStyle name="InputCells12 4 8" xfId="6393" xr:uid="{444A62A3-092A-4AC2-9940-5795844839B9}"/>
    <cellStyle name="InputCells12 4 9" xfId="8223" xr:uid="{8505C8F2-A559-466D-9CB0-AA8897ADCD1F}"/>
    <cellStyle name="InputCells12 5" xfId="248" xr:uid="{143951A1-5874-4DE5-8678-290955C86759}"/>
    <cellStyle name="InputCells12 5 2" xfId="3418" xr:uid="{C1409A34-2C66-4025-81D9-38EE5E313990}"/>
    <cellStyle name="InputCells12 5 2 2" xfId="6074" xr:uid="{3CF1800F-A9C7-43AF-ACCF-34BBB64306A3}"/>
    <cellStyle name="InputCells12 5 2 2 2" xfId="17506" xr:uid="{08F2A175-58AD-40EF-B43E-9435E4EC71AB}"/>
    <cellStyle name="InputCells12 5 2 3" xfId="6218" xr:uid="{70350968-DF60-42F0-8F7D-E84C49D0C6FC}"/>
    <cellStyle name="InputCells12 5 2 3 2" xfId="17650" xr:uid="{679DE0DB-C8B1-46A4-AF35-272C045D7EC2}"/>
    <cellStyle name="InputCells12 5 2 4" xfId="7464" xr:uid="{9FDCF526-17E7-4AC0-B338-944E50AD2AD8}"/>
    <cellStyle name="InputCells12 5 2 5" xfId="10164" xr:uid="{0B06341B-30D3-4E8E-AAC0-2BAE6A2564E2}"/>
    <cellStyle name="InputCells12 5 2 6" xfId="10372" xr:uid="{DA2C7286-25BF-497C-9DAC-6E3634E15B87}"/>
    <cellStyle name="InputCells12 5 2 7" xfId="13411" xr:uid="{CA1F503A-69DA-4637-9C1A-EFBC3775A484}"/>
    <cellStyle name="InputCells12 5 2 8" xfId="17790" xr:uid="{352D7E72-6B82-438D-98BD-B8E423A13A0B}"/>
    <cellStyle name="InputCells12 5 2 9" xfId="19050" xr:uid="{840C0D24-8537-478C-B375-0EB4A7185153}"/>
    <cellStyle name="InputCells12_BBorder" xfId="198" xr:uid="{29912B20-30B5-40A4-A079-C35AF96F1F99}"/>
    <cellStyle name="IntCells" xfId="321" xr:uid="{122C0DC2-69BB-435A-BD0F-93ED113D02D0}"/>
    <cellStyle name="iPercent0" xfId="2575" xr:uid="{832964B2-DF1D-4C0F-8DAC-9B2A50ADBFB0}"/>
    <cellStyle name="iPercent1" xfId="2576" xr:uid="{38E6D625-501B-45A4-A02E-98621EFDCB79}"/>
    <cellStyle name="iTextB" xfId="2577" xr:uid="{AC9F3CD1-39AB-49A7-BD2A-941F9D4863CC}"/>
    <cellStyle name="iTextCen" xfId="2578" xr:uid="{C34F9952-E1F0-4ED2-B568-702D82806E8E}"/>
    <cellStyle name="iTextGen" xfId="2579" xr:uid="{1ECB907E-91B4-4265-8F42-86B5CC5B4699}"/>
    <cellStyle name="iTextGenProt" xfId="2580" xr:uid="{B4E3A735-8140-41F3-8608-1F5B835E5086}"/>
    <cellStyle name="iTextGenWrap" xfId="2581" xr:uid="{3445CD91-55A6-4775-9607-A36060421019}"/>
    <cellStyle name="iTextI" xfId="2582" xr:uid="{61055613-127E-4905-B4D8-EE9BCACE722E}"/>
    <cellStyle name="iTextSm" xfId="2583" xr:uid="{1B4AFE00-580A-4074-81BA-048C4ADF116B}"/>
    <cellStyle name="iTextU" xfId="2584" xr:uid="{9449FB47-BEA7-4C29-9E59-B4DBA877F1C4}"/>
    <cellStyle name="Komma [0]_Blad1" xfId="2585" xr:uid="{CEB0845A-38C5-4572-B9DE-0E5D097899E3}"/>
    <cellStyle name="Komma_Blad1" xfId="2586" xr:uid="{54A8417C-C326-45C9-AAD9-0946417C52C2}"/>
    <cellStyle name="KP_thin_border_dark_grey" xfId="208" xr:uid="{B273254E-741A-4B5A-9C3B-380F98696D33}"/>
    <cellStyle name="Linked Cell" xfId="123" builtinId="24" customBuiltin="1"/>
    <cellStyle name="Linked Cell 2" xfId="41" xr:uid="{00000000-0005-0000-0000-00003A000000}"/>
    <cellStyle name="Linked Cell 2 2" xfId="2587" xr:uid="{EE7A17BD-4FA0-4107-9A23-17412CE63EAB}"/>
    <cellStyle name="Linked Cell 2 3" xfId="2588" xr:uid="{21005B28-78C2-4FE1-B90A-F64293BA7731}"/>
    <cellStyle name="Linked Cell 2 4" xfId="322" xr:uid="{79EEA180-3AD8-40BD-82B7-D74613C7F58C}"/>
    <cellStyle name="Linked Cell 3" xfId="408" xr:uid="{B20C7F7F-602D-4CE9-A383-9264A045C8CE}"/>
    <cellStyle name="Linked Cell 4" xfId="543" xr:uid="{16E57516-B401-45E9-BA84-C271C93BF427}"/>
    <cellStyle name="Linked Cell 5" xfId="11092" xr:uid="{EAC3B68E-21D4-4FFD-AE57-353BC13C6725}"/>
    <cellStyle name="MAJOR ROW HEADING" xfId="2589" xr:uid="{40033E98-F3A4-4D01-ACF0-24B9F28ED3D0}"/>
    <cellStyle name="MAJOR ROW HEADING 2" xfId="2590" xr:uid="{1C95C358-CAAC-44F6-A00F-47FBB00B37D1}"/>
    <cellStyle name="MAJOR ROW HEADING 2 2" xfId="2591" xr:uid="{2111F8EA-D735-400C-B4CA-D5316284328B}"/>
    <cellStyle name="Menu" xfId="1754" xr:uid="{11481401-8164-4871-9212-269FA67B7AFA}"/>
    <cellStyle name="Millares [0]_A" xfId="2592" xr:uid="{D4C658D2-250C-424C-951A-161864217E5C}"/>
    <cellStyle name="Millares_A" xfId="2593" xr:uid="{3A8869B0-309C-437E-9ABD-9107A0F5E54C}"/>
    <cellStyle name="Milliers [0]_03tabmat" xfId="1755" xr:uid="{18948611-14B9-44FE-897B-FD9CF1AB8145}"/>
    <cellStyle name="Milliers_03tabmat" xfId="1756" xr:uid="{8800F294-4558-487C-B6BF-2B9184D8E5FE}"/>
    <cellStyle name="MINOR ROW HEADING" xfId="2594" xr:uid="{F0A1380E-2F84-4DA6-9E0C-2421FEA65209}"/>
    <cellStyle name="MINOR ROW HEADING 2" xfId="2595" xr:uid="{F5B86354-C6E9-461D-AF8F-DF88FCB62B89}"/>
    <cellStyle name="MINOR ROW HEADING 2 2" xfId="2596" xr:uid="{F228E9A4-A65B-4D6C-AE31-FA78D375A412}"/>
    <cellStyle name="Moneda [0]_A" xfId="2597" xr:uid="{F4D8E683-6A09-4211-8A0B-07BC9A4E578B}"/>
    <cellStyle name="Moneda_A" xfId="2598" xr:uid="{AA69551E-51ED-4CDB-945D-6C19E4B20D5D}"/>
    <cellStyle name="Monétaire [0]_03tabmat" xfId="1757" xr:uid="{04DF0CD5-D0C2-434D-9589-06284B0837FA}"/>
    <cellStyle name="Monétaire_03tabmat" xfId="1758" xr:uid="{C72C0D2A-8F64-49CB-9303-30FA17B0F39B}"/>
    <cellStyle name="N+(X)" xfId="1759" xr:uid="{D2C66376-C061-4FCD-B40F-5338B2B09D6A}"/>
    <cellStyle name="Neutral" xfId="11065" builtinId="28" customBuiltin="1"/>
    <cellStyle name="Neutral 2" xfId="42" xr:uid="{00000000-0005-0000-0000-00003B000000}"/>
    <cellStyle name="Neutral 2 2" xfId="1760" xr:uid="{CCBC916C-24F2-4567-B0D0-620EFBAE8425}"/>
    <cellStyle name="Neutral 2 2 2" xfId="1761" xr:uid="{5DD1CFA8-AB6A-404C-9D6C-8966B4CF5771}"/>
    <cellStyle name="Neutral 2 2 3" xfId="1762" xr:uid="{27EC8A49-4820-4D38-B8DA-F92F438EFCD3}"/>
    <cellStyle name="Neutral 2 2 4" xfId="2599" xr:uid="{8D1A826F-6649-4B34-A559-230953DFC0A2}"/>
    <cellStyle name="Neutral 2 3" xfId="1763" xr:uid="{15B3FFA7-23CF-4B7B-A949-B35059DB9C0C}"/>
    <cellStyle name="Neutral 2 3 2" xfId="2600" xr:uid="{D991EA59-BEB8-4829-B85D-3FB75E2BD7F0}"/>
    <cellStyle name="Neutral 2 4" xfId="2601" xr:uid="{3D67270E-4B61-4B6D-8C7A-81A49CCFDF84}"/>
    <cellStyle name="Neutral 2 5" xfId="323" xr:uid="{DE888B3F-6618-427A-8C3D-E669B2F7DB00}"/>
    <cellStyle name="Neutral 3" xfId="409" xr:uid="{2F6B0138-D824-4436-89B7-B5A34E5F3BA6}"/>
    <cellStyle name="Neutral 3 2" xfId="3706" xr:uid="{7325D3D1-9F2B-46EF-9942-18EE1EB73078}"/>
    <cellStyle name="Neutral 4" xfId="160" xr:uid="{A8CBE593-2128-4F6B-B7DC-67FBF21543DE}"/>
    <cellStyle name="Nick's Standard" xfId="2602" xr:uid="{A88042D3-01B1-4B46-ADEB-5E6932D426AA}"/>
    <cellStyle name="Nml,0" xfId="2606" xr:uid="{13D83A95-01DA-4800-A37E-7EF3A67F301A}"/>
    <cellStyle name="Nml,1" xfId="2607" xr:uid="{B11796E8-1BD1-4D66-A053-418778C7B1DE}"/>
    <cellStyle name="Nml,2" xfId="2608" xr:uid="{5D4CED72-2CFE-4D53-8619-E6E65646D837}"/>
    <cellStyle name="Nml%0" xfId="2603" xr:uid="{E069973B-46D7-4C9B-9858-037877B0DCAE}"/>
    <cellStyle name="Nml%1" xfId="2604" xr:uid="{B88058C2-EB49-4AC0-AC04-E5B8C33EB37B}"/>
    <cellStyle name="Nml%2" xfId="2605" xr:uid="{1DAA4E1B-31B0-45AF-A003-FC7E8C638C02}"/>
    <cellStyle name="Normaali 2" xfId="324" xr:uid="{827F7154-7712-46C1-9B5F-BEF3FB72DDD6}"/>
    <cellStyle name="Normaali 2 2" xfId="325" xr:uid="{99AAB8B8-6628-4217-B1E4-D061181A5DDC}"/>
    <cellStyle name="Normal" xfId="0" builtinId="0"/>
    <cellStyle name="Normal - Style1" xfId="2609" xr:uid="{B82E00F5-45D1-4F50-8530-191B478D370B}"/>
    <cellStyle name="Normal 10" xfId="546" xr:uid="{CC2C8BAB-6715-4827-8844-7A0A887B5E55}"/>
    <cellStyle name="Normal 10 10" xfId="2610" xr:uid="{5469E6A8-6D2D-4BBA-86E0-39CA1B6DF96B}"/>
    <cellStyle name="Normal 10 11" xfId="3717" xr:uid="{066E710E-1F20-435B-A94F-C962F539C0F8}"/>
    <cellStyle name="Normal 10 2" xfId="615" xr:uid="{1421D0AD-92EC-46A7-B1D9-45F5709EBCA1}"/>
    <cellStyle name="Normal 10 2 2" xfId="1764" xr:uid="{8EDBAF6E-F8AF-4479-8420-C780FDE7CDA7}"/>
    <cellStyle name="Normal 10 2 2 2" xfId="1765" xr:uid="{99F86023-ADC9-425E-8BFD-1142FB362E4F}"/>
    <cellStyle name="Normal 10 2 2 2 2" xfId="1766" xr:uid="{A968FC24-D219-431F-98E9-413C1E441914}"/>
    <cellStyle name="Normal 10 2 2 2 2 2" xfId="2611" xr:uid="{BFAEE532-70E5-46FF-A712-7B6C4F3F5E14}"/>
    <cellStyle name="Normal 10 2 2 2 3" xfId="2612" xr:uid="{64E3A537-62DA-4673-9A40-3D8176513A18}"/>
    <cellStyle name="Normal 10 2 2 3" xfId="1767" xr:uid="{6BE18D1C-3550-49DA-96BD-D6D3AC111775}"/>
    <cellStyle name="Normal 10 2 2 4" xfId="1768" xr:uid="{0D2F5A50-0187-454A-8001-D0F3CD94D371}"/>
    <cellStyle name="Normal 10 2 2 5" xfId="2613" xr:uid="{8AF9D2D6-C242-4831-B80B-76212BB346B5}"/>
    <cellStyle name="Normal 10 2 3" xfId="1769" xr:uid="{319CA4F5-8061-4ACD-B7F2-1EB666AA5F14}"/>
    <cellStyle name="Normal 10 2 3 2" xfId="1770" xr:uid="{5F25BD24-5DB4-47F5-8B8F-FDE3DF0DA221}"/>
    <cellStyle name="Normal 10 2 3 2 2" xfId="2614" xr:uid="{ABB02009-BC56-4DFA-A378-94EABC101187}"/>
    <cellStyle name="Normal 10 2 3 3" xfId="2615" xr:uid="{F18C16E7-AAA7-4051-9B80-FB007A63F32A}"/>
    <cellStyle name="Normal 10 2 4" xfId="1771" xr:uid="{BE5D9498-1C5E-47E9-8F0B-FDE3EEC849D8}"/>
    <cellStyle name="Normal 10 2 5" xfId="1772" xr:uid="{C2102F56-14B6-4EFE-9C42-AF6816E44A73}"/>
    <cellStyle name="Normal 10 2 6" xfId="2616" xr:uid="{3273AC08-2465-44F2-BEFE-444AF227ED1A}"/>
    <cellStyle name="Normal 10 3" xfId="1568" xr:uid="{D9E9923C-E62A-4A76-BE2B-C3184C1B25C9}"/>
    <cellStyle name="Normal 10 3 2" xfId="1773" xr:uid="{66E5E39E-A1CD-4103-B088-E84088EEC5F9}"/>
    <cellStyle name="Normal 10 3 2 2" xfId="1774" xr:uid="{E65CAF21-4E03-477C-841A-13DEE298633D}"/>
    <cellStyle name="Normal 10 3 2 2 2" xfId="1775" xr:uid="{E62A0AF7-24DF-4C09-9098-48B3B1A911F9}"/>
    <cellStyle name="Normal 10 3 2 2 3" xfId="2617" xr:uid="{F31187E3-277D-41EF-8270-BD1380489EE5}"/>
    <cellStyle name="Normal 10 3 2 3" xfId="1776" xr:uid="{2FE0B3F9-C492-4A5A-AA06-360C4ED2FAF6}"/>
    <cellStyle name="Normal 10 3 2 4" xfId="1777" xr:uid="{2F3BDC10-752B-48BF-9DF2-B6D01D961EC4}"/>
    <cellStyle name="Normal 10 3 2 5" xfId="2618" xr:uid="{2DD78142-800F-4018-94BA-82D21ACF1DE9}"/>
    <cellStyle name="Normal 10 3 3" xfId="1778" xr:uid="{F1F11CB0-E0EC-4E39-B3CF-AB4549A8477E}"/>
    <cellStyle name="Normal 10 3 3 2" xfId="1779" xr:uid="{B8F6CE72-5302-4263-9AC4-34E9B98910D0}"/>
    <cellStyle name="Normal 10 3 4" xfId="1780" xr:uid="{6878B64D-288A-412F-839C-A8682E65415F}"/>
    <cellStyle name="Normal 10 3 5" xfId="1781" xr:uid="{EA8665FE-D367-41C5-BC02-FC7099D98756}"/>
    <cellStyle name="Normal 10 3 6" xfId="2619" xr:uid="{70DAF6DD-8E14-479F-B98E-0DB80B433471}"/>
    <cellStyle name="Normal 10 4" xfId="1782" xr:uid="{713A67B7-158F-4514-98D5-CCCEB149E2DC}"/>
    <cellStyle name="Normal 10 4 2" xfId="1783" xr:uid="{F4DC7FD5-B65A-43B7-8CA5-BE32284E2FF2}"/>
    <cellStyle name="Normal 10 4 2 2" xfId="1784" xr:uid="{3CA602A2-CC73-4C28-B056-436DE0FB86C4}"/>
    <cellStyle name="Normal 10 4 2 3" xfId="2620" xr:uid="{0565DC36-0459-4A6E-AFED-8DD63222A51F}"/>
    <cellStyle name="Normal 10 4 3" xfId="1785" xr:uid="{AC662534-CEAE-44EE-87EA-C658AA72FF6F}"/>
    <cellStyle name="Normal 10 4 4" xfId="1786" xr:uid="{7698FC55-0D1B-4915-B700-C01AE89D8B2B}"/>
    <cellStyle name="Normal 10 4 5" xfId="2621" xr:uid="{7E4C7001-4763-4868-BEB5-F0D98179A1F2}"/>
    <cellStyle name="Normal 10 5" xfId="1787" xr:uid="{1F51FFD9-D588-4DDB-B112-0FF852C0B5E3}"/>
    <cellStyle name="Normal 10 5 2" xfId="1788" xr:uid="{5693249E-20DA-48F8-BAF1-08C91ED44E32}"/>
    <cellStyle name="Normal 10 6" xfId="1789" xr:uid="{923439C8-8DF6-40DD-85EF-DE3851326802}"/>
    <cellStyle name="Normal 10 7" xfId="1790" xr:uid="{B14863DD-1018-4042-A8D1-401AC909CB58}"/>
    <cellStyle name="Normal 10 7 2" xfId="1791" xr:uid="{7056B9BA-65CF-4CEB-9710-A7E1826B14F7}"/>
    <cellStyle name="Normal 10 8" xfId="1792" xr:uid="{BC2D9FA8-4DFF-4FEE-BF68-DCFBC2188D89}"/>
    <cellStyle name="Normal 10 9" xfId="2622" xr:uid="{B6D34599-C411-42F6-8C02-24E2C7D16914}"/>
    <cellStyle name="Normal 100" xfId="1793" xr:uid="{81675931-B0D4-413E-9A9F-C166291B21F5}"/>
    <cellStyle name="Normal 101" xfId="1794" xr:uid="{BB2BA2E9-D40F-4973-8D43-BDFDA6107C0E}"/>
    <cellStyle name="Normal 102" xfId="111" xr:uid="{00000000-0005-0000-0000-00003D000000}"/>
    <cellStyle name="Normal 102 2" xfId="2043" xr:uid="{5EB0DBEF-AB91-47B9-8C7A-009718D28961}"/>
    <cellStyle name="Normal 102 3" xfId="1795" xr:uid="{D2BD9B9D-E6D9-4F81-A10B-7212FB7A449F}"/>
    <cellStyle name="Normal 103" xfId="1569" xr:uid="{9A9A8F1F-8D7D-49BD-B55C-D822EEBA4EE1}"/>
    <cellStyle name="Normal 104" xfId="2623" xr:uid="{D8FAACAE-0780-47ED-8652-912BCAD06290}"/>
    <cellStyle name="Normal 105" xfId="2624" xr:uid="{3637948D-21D6-4156-988C-6FD0E129BD2B}"/>
    <cellStyle name="Normal 106" xfId="2625" xr:uid="{52B4FA42-FBA5-4522-879C-D3EA412F0BE7}"/>
    <cellStyle name="Normal 107" xfId="2626" xr:uid="{83D03A5E-2D63-4D2D-9A38-0F4B76CDDEDE}"/>
    <cellStyle name="Normal 108" xfId="2627" xr:uid="{EDDDFB35-2D55-40FE-8222-62EA3200FC02}"/>
    <cellStyle name="Normal 108 2" xfId="2628" xr:uid="{982D1068-89D7-4C7D-87E2-1BA0C6DF1E35}"/>
    <cellStyle name="Normal 109" xfId="2629" xr:uid="{794C764A-D663-4DAD-98FB-80C3096A8CA2}"/>
    <cellStyle name="Normal 109 2" xfId="2630" xr:uid="{B1757254-E15B-423B-9A54-55F35D2CBA97}"/>
    <cellStyle name="Normal 11" xfId="574" xr:uid="{646BA0E9-7E2F-4B23-A574-01E6123AB88F}"/>
    <cellStyle name="Normal 11 2" xfId="113" xr:uid="{00000000-0005-0000-0000-00003E000000}"/>
    <cellStyle name="Normal 11 2 2" xfId="616" xr:uid="{C0F6ADF8-84B9-4976-A1CA-BB1956B1E04B}"/>
    <cellStyle name="Normal 11 2 2 2" xfId="2631" xr:uid="{EDB11234-2102-421E-BDF1-2D3CBD9F5826}"/>
    <cellStyle name="Normal 11 2 2 2 2" xfId="2632" xr:uid="{E9255DEB-4F39-436D-AC69-CDC4004E91ED}"/>
    <cellStyle name="Normal 11 2 3" xfId="2633" xr:uid="{B87BD9B2-3A26-44AC-BB63-726A052211F5}"/>
    <cellStyle name="Normal 11 2 3 2" xfId="2634" xr:uid="{0EF1B93A-F0F0-4621-B2DE-33713F7CFC04}"/>
    <cellStyle name="Normal 11 2 4" xfId="2635" xr:uid="{6B13FE53-A8D1-4F8A-ABBF-AB8393CDD583}"/>
    <cellStyle name="Normal 11 2 5" xfId="168" xr:uid="{140093C7-5BDB-4BF2-8A2A-7FD0DCEF86FF}"/>
    <cellStyle name="Normal 11 3" xfId="1796" xr:uid="{96EB9B3C-FDEF-44E4-A376-5445A517D96F}"/>
    <cellStyle name="Normal 11 3 2" xfId="2636" xr:uid="{05017A5C-4D96-4776-91C6-4B3BBD51B778}"/>
    <cellStyle name="Normal 11 3 2 2" xfId="2637" xr:uid="{2A072436-85F8-46D6-93F9-2A220813DD96}"/>
    <cellStyle name="Normal 11 3 3" xfId="2638" xr:uid="{B2397FE7-4776-4E17-8311-5F0859A20CAB}"/>
    <cellStyle name="Normal 11 4" xfId="2639" xr:uid="{AEBE8C6C-AA37-4215-BDAD-6E4D89EFA44E}"/>
    <cellStyle name="Normal 11 4 2" xfId="2640" xr:uid="{DD3E2100-0846-49D3-BDD9-E66F90C19C5A}"/>
    <cellStyle name="Normal 11 5" xfId="2641" xr:uid="{D17E7776-949C-462D-8188-92ACD1145E9A}"/>
    <cellStyle name="Normal 11 6" xfId="2642" xr:uid="{F9CD7CFA-7E17-46D6-986B-862C4957EA99}"/>
    <cellStyle name="Normal 11 7" xfId="2643" xr:uid="{52B3503D-D912-4292-BA7F-782375E67513}"/>
    <cellStyle name="Normal 110" xfId="2644" xr:uid="{406B6215-7CBD-449E-ADD9-1CCC2F250308}"/>
    <cellStyle name="Normal 111" xfId="2645" xr:uid="{F6BD1097-94F8-4A3F-9156-60EFF4C28F2A}"/>
    <cellStyle name="Normal 112" xfId="2646" xr:uid="{1888F55B-4FFD-42F2-B9F7-6BE1FB6E063D}"/>
    <cellStyle name="Normal 113" xfId="2647" xr:uid="{7DAF64F7-9966-45AB-9112-71D5F0E236C7}"/>
    <cellStyle name="Normal 114" xfId="2648" xr:uid="{3855BE9B-D0CA-4FD9-96AB-052AE0038976}"/>
    <cellStyle name="Normal 115" xfId="2649" xr:uid="{529C9B7A-6F80-4EF5-9CFD-790BF84E6B14}"/>
    <cellStyle name="Normal 116" xfId="2650" xr:uid="{EEA6CC9E-DD7A-41B1-BA28-149DFFEE8A48}"/>
    <cellStyle name="Normal 117" xfId="2651" xr:uid="{F41C34EA-FC98-41CB-8AD7-A8A74F5741A2}"/>
    <cellStyle name="Normal 118" xfId="2652" xr:uid="{D0DF9275-1D1F-4FB1-B05C-9122476FA9F6}"/>
    <cellStyle name="Normal 119" xfId="2653" xr:uid="{9460A0FF-FAFB-43DB-8CF5-7D879F2B85C5}"/>
    <cellStyle name="Normal 12" xfId="685" xr:uid="{BB522350-C32F-42E3-99BD-D23752B8CD37}"/>
    <cellStyle name="Normal 12 2" xfId="845" xr:uid="{3971BABA-E749-4FDB-9EB9-225CB0156082}"/>
    <cellStyle name="Normal 12 2 2" xfId="2654" xr:uid="{44D2B8A3-DF83-43F7-B545-A9892647FF40}"/>
    <cellStyle name="Normal 12 2 2 2" xfId="2655" xr:uid="{F8488E4A-57A0-49B9-AFEE-E54AD86A6DC3}"/>
    <cellStyle name="Normal 12 2 2 2 2" xfId="2656" xr:uid="{A97AC69F-5CB4-41F5-9771-D6299D655568}"/>
    <cellStyle name="Normal 12 2 3" xfId="2657" xr:uid="{06FE8CCA-E150-4FCE-A050-806F4B1B61FC}"/>
    <cellStyle name="Normal 12 2 3 2" xfId="2658" xr:uid="{F4B6628F-F180-4770-BB18-EE754CE23A95}"/>
    <cellStyle name="Normal 12 2 4" xfId="2659" xr:uid="{21CB51FD-4AF0-4C86-8F3E-DA3049D50E21}"/>
    <cellStyle name="Normal 12 3" xfId="1797" xr:uid="{33389748-6B02-4596-95DD-9A19C450D6E8}"/>
    <cellStyle name="Normal 12 3 2" xfId="2660" xr:uid="{73773D85-B539-43A7-9560-415F477C7508}"/>
    <cellStyle name="Normal 12 3 2 2" xfId="2661" xr:uid="{E25A2BDC-219B-46D0-AE04-99F07A602A14}"/>
    <cellStyle name="Normal 12 3 3" xfId="2662" xr:uid="{4BC24917-4EA6-4699-A473-06146BA48D74}"/>
    <cellStyle name="Normal 12 4" xfId="2663" xr:uid="{B298F901-6595-4E68-BF7E-D5C17547663D}"/>
    <cellStyle name="Normal 12 4 2" xfId="2664" xr:uid="{23F8F404-7431-4C84-9275-588F4F840627}"/>
    <cellStyle name="Normal 12 5" xfId="2665" xr:uid="{B05297F5-C22A-41A6-AD85-488CC4CC9DDD}"/>
    <cellStyle name="Normal 12 6" xfId="2666" xr:uid="{B13217B5-A49C-479A-AB88-B2E59E0F2380}"/>
    <cellStyle name="Normal 12 7" xfId="2667" xr:uid="{E6CEDD52-A54F-48DA-9C7E-A731059FFABD}"/>
    <cellStyle name="Normal 120" xfId="2668" xr:uid="{437CD8C2-EB1E-455A-8077-38439FFAC6B0}"/>
    <cellStyle name="Normal 121" xfId="2669" xr:uid="{49D55A4B-19D5-486D-946B-E574CA59EACF}"/>
    <cellStyle name="Normal 122" xfId="2670" xr:uid="{9FF1A86C-3118-4592-9189-2654D15DE516}"/>
    <cellStyle name="Normal 123" xfId="11072" xr:uid="{E2BC94D6-7A59-488D-AC66-27E258C0C7C4}"/>
    <cellStyle name="Normal 13" xfId="1798" xr:uid="{C7F751AF-CBB6-4607-9E26-D259161B7C82}"/>
    <cellStyle name="Normal 13 2" xfId="1799" xr:uid="{32C8FA59-881F-43A7-B89D-3E7022EF26C6}"/>
    <cellStyle name="Normal 13 2 2" xfId="1800" xr:uid="{06276BAA-571A-45CE-8C4A-C17C5B1A3371}"/>
    <cellStyle name="Normal 13 2 2 2" xfId="1801" xr:uid="{AEA77056-4B14-4C5D-A9D7-835823AA5786}"/>
    <cellStyle name="Normal 13 2 2 2 2" xfId="2671" xr:uid="{1C994AC8-220E-49C4-A49A-376870B7FE82}"/>
    <cellStyle name="Normal 13 2 2 2 3" xfId="2672" xr:uid="{074CE4E4-2916-47CD-96EA-016F97444F6B}"/>
    <cellStyle name="Normal 13 2 2 3" xfId="2673" xr:uid="{573E3536-15D6-48A7-BFEE-BDA4E72ED9A0}"/>
    <cellStyle name="Normal 13 2 3" xfId="1802" xr:uid="{874C309A-69B1-4114-AEB3-0B9579AB4C17}"/>
    <cellStyle name="Normal 13 2 3 2" xfId="2674" xr:uid="{FA4A2FEF-D272-4501-940B-6B0171653008}"/>
    <cellStyle name="Normal 13 2 3 3" xfId="2675" xr:uid="{65F04A1C-010C-477A-8D46-5D0ADCA670F9}"/>
    <cellStyle name="Normal 13 2 4" xfId="1803" xr:uid="{3F96C9C1-1960-4F52-A02E-EA3689B85CC1}"/>
    <cellStyle name="Normal 13 2 5" xfId="2676" xr:uid="{5BFEC831-4E52-4EED-93EC-2F25A8BE6479}"/>
    <cellStyle name="Normal 13 3" xfId="1804" xr:uid="{34F82328-A0DB-4615-BA85-BF40B0680F84}"/>
    <cellStyle name="Normal 13 3 2" xfId="1805" xr:uid="{08CC1FE2-F870-4626-9EF8-AA9D21DD81B3}"/>
    <cellStyle name="Normal 13 3 2 2" xfId="1806" xr:uid="{967FC27D-CCC1-4D4E-967F-594B60132469}"/>
    <cellStyle name="Normal 13 3 2 2 2" xfId="2677" xr:uid="{45ADBA60-5698-43E5-9284-FDE7BA09A5BA}"/>
    <cellStyle name="Normal 13 3 2 3" xfId="2678" xr:uid="{170EA337-1B69-4638-92B8-61A0356D485F}"/>
    <cellStyle name="Normal 13 3 3" xfId="1807" xr:uid="{3BDB961B-47E9-402A-AF52-E51CA5BF2421}"/>
    <cellStyle name="Normal 13 3 4" xfId="1808" xr:uid="{5A2DAF1C-F3EF-493D-AB8D-8DC41C399769}"/>
    <cellStyle name="Normal 13 3 5" xfId="2679" xr:uid="{AF5D5EFF-A242-4610-BC29-8F4B6297420B}"/>
    <cellStyle name="Normal 13 4" xfId="1809" xr:uid="{5D3092D1-8FF2-4A0D-98EA-EEBF8B8A8CF6}"/>
    <cellStyle name="Normal 13 4 2" xfId="2680" xr:uid="{DED4EAEF-DC5E-46F3-8F16-0E38345B978F}"/>
    <cellStyle name="Normal 13 4 3" xfId="2681" xr:uid="{890C9E97-5DFA-47E3-8D9B-007B444E6D45}"/>
    <cellStyle name="Normal 13 5" xfId="2682" xr:uid="{1A0F3FEC-4ED9-4F47-A72A-140DA1B9DE0E}"/>
    <cellStyle name="Normal 13 6" xfId="2683" xr:uid="{67230474-0F2E-4E06-B098-6557FDF7B13C}"/>
    <cellStyle name="Normal 13 7" xfId="2684" xr:uid="{AA275CCB-6C63-474D-96AA-893D740649EF}"/>
    <cellStyle name="Normal 13 8" xfId="2685" xr:uid="{E14D5E7F-89A1-43C2-82A0-BCFEF630F7DA}"/>
    <cellStyle name="Normal 14" xfId="1810" xr:uid="{B8E9F3A2-71CA-41D5-BBCD-7ECF18D363D0}"/>
    <cellStyle name="Normal 14 2" xfId="1811" xr:uid="{AE29BF70-2245-4725-83AB-F45F09EEDAEE}"/>
    <cellStyle name="Normal 14 2 2" xfId="1812" xr:uid="{1AD2C907-E83F-4112-8FC4-D6CE4293DF1C}"/>
    <cellStyle name="Normal 14 2 2 2" xfId="2686" xr:uid="{F8A68F7D-D349-4771-B301-687D770E4356}"/>
    <cellStyle name="Normal 14 2 2 3" xfId="2687" xr:uid="{2B45EF6F-B06F-4C75-838D-4186BC70AEA1}"/>
    <cellStyle name="Normal 14 2 2 4" xfId="2688" xr:uid="{4B63E280-3114-4DCD-9BAF-02A381450B74}"/>
    <cellStyle name="Normal 14 2 3" xfId="2689" xr:uid="{406604BF-EC18-4E5D-A645-F5BABFC54858}"/>
    <cellStyle name="Normal 14 2 3 2" xfId="2690" xr:uid="{C6C975C1-828C-4B5B-A3BD-EF56665F16CE}"/>
    <cellStyle name="Normal 14 2 4" xfId="2691" xr:uid="{9CFBA2EB-B98F-492E-9DB1-045E488FBE89}"/>
    <cellStyle name="Normal 14 2 5" xfId="2692" xr:uid="{EBC85F4C-D689-41CB-A24E-DCBE2578BE00}"/>
    <cellStyle name="Normal 14 3" xfId="1813" xr:uid="{F7D38ECB-5765-4B75-9D62-BDB72CDCB028}"/>
    <cellStyle name="Normal 14 4" xfId="1814" xr:uid="{DBD1C382-A766-4D66-9359-DA630E439C08}"/>
    <cellStyle name="Normal 14 5" xfId="2693" xr:uid="{A85CB418-50E7-4725-BBFD-C5960B1FBABE}"/>
    <cellStyle name="Normal 14 6" xfId="2694" xr:uid="{86BC52BF-60AA-4DC0-A3A2-C11788800B9D}"/>
    <cellStyle name="Normal 15" xfId="1815" xr:uid="{5C7A1609-39E4-4BA9-979A-4AEE6AC28E75}"/>
    <cellStyle name="Normal 15 2" xfId="1816" xr:uid="{C237355B-B536-4B45-96B8-CB96FF1C4F81}"/>
    <cellStyle name="Normal 15 2 2" xfId="1817" xr:uid="{71BAB8BF-5B1E-4FDE-AEAB-8EB45D255E76}"/>
    <cellStyle name="Normal 15 2 2 2" xfId="2695" xr:uid="{A40B29E2-E45C-4B5B-A36B-E25B12737B24}"/>
    <cellStyle name="Normal 15 2 2 3" xfId="2696" xr:uid="{1863B5B2-2989-4719-B482-A6D805DE5F85}"/>
    <cellStyle name="Normal 15 2 2 4" xfId="2697" xr:uid="{C3D60DFA-2A28-42C0-A8B6-FA49056D1095}"/>
    <cellStyle name="Normal 15 2 3" xfId="2698" xr:uid="{A692DDB6-A8E7-4F9C-8D5F-D75B688FC689}"/>
    <cellStyle name="Normal 15 2 3 2" xfId="2699" xr:uid="{1DD7E0C4-4D87-46BD-97C5-1A17170C8104}"/>
    <cellStyle name="Normal 15 2 4" xfId="2700" xr:uid="{F8962A7F-EBFA-4FC5-8897-0CB5E9D167E8}"/>
    <cellStyle name="Normal 15 2 5" xfId="2701" xr:uid="{DEA20C4E-9261-458A-BEFB-CD86F6936D3D}"/>
    <cellStyle name="Normal 15 3" xfId="1818" xr:uid="{CC6DFFBC-6B1D-4976-8BFD-9F7ED12F2305}"/>
    <cellStyle name="Normal 15 3 2" xfId="2702" xr:uid="{35843CD6-B3FC-40B3-BF93-412DE9921490}"/>
    <cellStyle name="Normal 15 3 2 2" xfId="2703" xr:uid="{314A5131-530D-4D5C-9DE3-D9A4AF3BF971}"/>
    <cellStyle name="Normal 15 3 3" xfId="2704" xr:uid="{F5D87513-30DD-4865-81A6-0A39EA6C20E1}"/>
    <cellStyle name="Normal 15 3 3 2" xfId="2705" xr:uid="{3795CD13-7659-4AF1-95FE-8C46F763F988}"/>
    <cellStyle name="Normal 15 3 4" xfId="2706" xr:uid="{3AEFE5F0-504A-468E-86FE-D52CB0ED57D1}"/>
    <cellStyle name="Normal 15 3 5" xfId="2707" xr:uid="{47EE8BB9-7F26-47FD-AF07-36B57EC1C56C}"/>
    <cellStyle name="Normal 15 4" xfId="1819" xr:uid="{976894B0-B7D4-4A19-B70F-B3E8B1BD1D14}"/>
    <cellStyle name="Normal 15 5" xfId="2708" xr:uid="{9827A243-95F5-46E5-9AA6-B73C18F6162F}"/>
    <cellStyle name="Normal 15 6" xfId="2709" xr:uid="{148AACE7-08A6-4282-AF79-B1D8274AD2DB}"/>
    <cellStyle name="Normal 16" xfId="1820" xr:uid="{755E4C46-5BAC-4690-B01E-057FF0475A09}"/>
    <cellStyle name="Normal 16 2" xfId="1821" xr:uid="{41AA8D44-E261-4F1B-8138-5AFF57C5A8C3}"/>
    <cellStyle name="Normal 16 2 2" xfId="2710" xr:uid="{C2F5EA18-5E33-4E8D-8DD4-06569FF778A2}"/>
    <cellStyle name="Normal 16 2 2 2" xfId="2711" xr:uid="{CA92522F-0617-48A8-9332-BBBC15221D3C}"/>
    <cellStyle name="Normal 16 2 2 3" xfId="2712" xr:uid="{095AE22B-1514-4D0C-BFA7-9DB892676F56}"/>
    <cellStyle name="Normal 16 2 3" xfId="2713" xr:uid="{C76F3BA2-F392-4922-8FBE-50B687385C0A}"/>
    <cellStyle name="Normal 16 2 3 2" xfId="2714" xr:uid="{9E4A81E2-2B82-4C67-BE17-367237B02F4F}"/>
    <cellStyle name="Normal 16 2 4" xfId="2715" xr:uid="{9CC496B3-2FC3-4BFC-8833-0D5A47453F42}"/>
    <cellStyle name="Normal 16 2 5" xfId="2716" xr:uid="{E31E9558-4B25-4D93-ACB1-4D4036AFE446}"/>
    <cellStyle name="Normal 16 3" xfId="2717" xr:uid="{CD2F2E60-0DEA-4D28-AD55-122409767E64}"/>
    <cellStyle name="Normal 16 4" xfId="2718" xr:uid="{C9F5867E-1C0B-4687-828A-10FB3C113FFB}"/>
    <cellStyle name="Normal 16 5" xfId="2719" xr:uid="{23F6FF9C-ACB6-4B99-9BD6-9CA31FFA736A}"/>
    <cellStyle name="Normal 17" xfId="1822" xr:uid="{5EB2FDA1-86AE-4832-B672-C0C5C1628573}"/>
    <cellStyle name="Normal 17 2" xfId="1823" xr:uid="{8E03AF50-2E2D-4D3F-A484-6D477F231CDF}"/>
    <cellStyle name="Normal 17 2 2" xfId="2720" xr:uid="{6A501FF1-B853-4686-92DC-BDF140E17490}"/>
    <cellStyle name="Normal 17 2 3" xfId="2721" xr:uid="{E0BAC134-F549-40AA-B9E9-626BFAAB1B53}"/>
    <cellStyle name="Normal 17 3" xfId="1824" xr:uid="{B105115E-0C30-486B-AF84-2CEABC236AF1}"/>
    <cellStyle name="Normal 17 4" xfId="2722" xr:uid="{2B40FB00-FF61-4A6C-9828-6F2BA0BB08D1}"/>
    <cellStyle name="Normal 17 5" xfId="2723" xr:uid="{6D668AC0-79A6-492A-81D1-64006B6A0D43}"/>
    <cellStyle name="Normal 17 6" xfId="2724" xr:uid="{2CB04B10-28F2-436F-BD7E-CFA35810D958}"/>
    <cellStyle name="Normal 18" xfId="1825" xr:uid="{56571EAB-032C-467B-AFD2-CDFD030544B0}"/>
    <cellStyle name="Normal 18 2" xfId="1826" xr:uid="{1CDB7614-D21A-47F9-874B-239580BC8064}"/>
    <cellStyle name="Normal 18 2 2" xfId="2725" xr:uid="{9DCFB7AC-75BD-42EA-9337-7D95BD0EDED7}"/>
    <cellStyle name="Normal 18 2 3" xfId="2726" xr:uid="{F212E9E8-F6BC-4C4E-94BB-9C72B66883AD}"/>
    <cellStyle name="Normal 18 3" xfId="1827" xr:uid="{C3ACFF35-6A66-4E02-87AC-6BFAE76FA4A6}"/>
    <cellStyle name="Normal 18 4" xfId="2727" xr:uid="{9FD4A719-0E49-49B7-870C-FFE24488149E}"/>
    <cellStyle name="Normal 18 5" xfId="2728" xr:uid="{C524B84F-5F22-4B72-A7C8-B11FA68BEC7E}"/>
    <cellStyle name="Normal 19" xfId="1828" xr:uid="{2BE4FACE-215E-4E33-A38A-5440F515ABFC}"/>
    <cellStyle name="Normal 19 2" xfId="1829" xr:uid="{B0AE8C56-DCDD-43A4-9397-11824A176AAA}"/>
    <cellStyle name="Normal 19 2 2" xfId="2729" xr:uid="{1750113D-5112-4222-AEFE-E65ED9B3BEF8}"/>
    <cellStyle name="Normal 19 2 2 2" xfId="2730" xr:uid="{3DCEA557-EEE4-4E5C-947C-3538C318DF6A}"/>
    <cellStyle name="Normal 19 2 3" xfId="2731" xr:uid="{5CD3EE77-6CEF-4700-B080-6DD2BC9DA9E1}"/>
    <cellStyle name="Normal 19 3" xfId="2732" xr:uid="{01946C43-CA53-4434-9AF8-430F49FF5994}"/>
    <cellStyle name="Normal 19 3 2" xfId="2733" xr:uid="{FAC13211-0065-4B51-A58E-001B082BE941}"/>
    <cellStyle name="Normal 19 4" xfId="2734" xr:uid="{7EF15A8C-7002-42C1-8B08-B780D3CF1787}"/>
    <cellStyle name="Normal 19 5" xfId="2735" xr:uid="{3003704C-D1EC-495A-917D-C9DC4BD87383}"/>
    <cellStyle name="Normal 19 6" xfId="2736" xr:uid="{4D152BB3-BC6A-4437-8C6C-42BE248DF8D2}"/>
    <cellStyle name="Normal 2" xfId="2" xr:uid="{00000000-0005-0000-0000-00003F000000}"/>
    <cellStyle name="Normal 2 10" xfId="1830" xr:uid="{6286767F-6CB4-46B6-85E8-A5EFCCA83001}"/>
    <cellStyle name="Normal 2 11" xfId="2737" xr:uid="{65590039-BAB1-4111-85DC-F7D472D2F1EA}"/>
    <cellStyle name="Normal 2 12" xfId="2738" xr:uid="{FC9076D0-256A-492D-A691-9E9270EDA129}"/>
    <cellStyle name="Normal 2 13" xfId="147" xr:uid="{E8CFF362-B99D-4C4B-BD5F-6C70E33EDFDF}"/>
    <cellStyle name="Normal 2 2" xfId="112" xr:uid="{00000000-0005-0000-0000-000040000000}"/>
    <cellStyle name="Normal 2 2 2" xfId="156" xr:uid="{68B53BD5-BF7E-473C-8AE9-B56CC8244B36}"/>
    <cellStyle name="Normal 2 2 2 2" xfId="2739" xr:uid="{3B2F7F03-1474-4A70-9B2C-B74772D5A631}"/>
    <cellStyle name="Normal 2 2 2 3" xfId="2740" xr:uid="{BD51D986-106D-43AB-9677-FD07E4D59A59}"/>
    <cellStyle name="Normal 2 2 2 4" xfId="2741" xr:uid="{C44AFDE7-632C-4DE4-BB92-8B1E8D3BDAEA}"/>
    <cellStyle name="Normal 2 2 2 5" xfId="2742" xr:uid="{676C7837-B283-43D3-B865-EE934529CA72}"/>
    <cellStyle name="Normal 2 2 2 6" xfId="2743" xr:uid="{7EE82355-3569-433C-9653-1D6BB51C7D51}"/>
    <cellStyle name="Normal 2 2 2 7" xfId="2744" xr:uid="{3DB0A83C-7005-4CD0-A9A6-58AD72F80EB3}"/>
    <cellStyle name="Normal 2 2 2 8" xfId="327" xr:uid="{19A57A82-E9B1-4547-83E6-3E50055FEC8B}"/>
    <cellStyle name="Normal 2 2 3" xfId="1831" xr:uid="{1BC7E40E-BDA8-4E4F-BE1D-E596EB7633EF}"/>
    <cellStyle name="Normal 2 2 3 2" xfId="2745" xr:uid="{B635A014-0BA2-4733-B21F-7374CFA0D760}"/>
    <cellStyle name="Normal 2 2 4" xfId="1832" xr:uid="{CCFD2157-0703-4B61-A479-F4A36D87B309}"/>
    <cellStyle name="Normal 2 2 4 2" xfId="2746" xr:uid="{711E4A21-C131-4BFE-98F8-7F6E81D71BC2}"/>
    <cellStyle name="Normal 2 2 4 3" xfId="2747" xr:uid="{D3EEC25B-BEC0-4A22-879F-63FB5E9587C7}"/>
    <cellStyle name="Normal 2 2 5" xfId="1833" xr:uid="{5A5CF825-6259-49B8-9643-318C4EDFA65E}"/>
    <cellStyle name="Normal 2 2 6" xfId="2748" xr:uid="{39A1965E-AA9E-474D-8B67-320D2F701CBF}"/>
    <cellStyle name="Normal 2 2 7" xfId="2749" xr:uid="{F9809529-5E8B-4737-972E-07E3CCA29BAA}"/>
    <cellStyle name="Normal 2 2 8" xfId="150" xr:uid="{B9AF58F3-4006-46A1-986B-4931BD855A67}"/>
    <cellStyle name="Normal 2 2_EDB010" xfId="1834" xr:uid="{E7895E61-55AF-46B6-8E87-12749A1F9139}"/>
    <cellStyle name="Normal 2 3" xfId="153" xr:uid="{A68A1EB7-1CF5-4256-85D3-46F710DDAF30}"/>
    <cellStyle name="Normal 2 3 2" xfId="596" xr:uid="{4957F7AF-6345-40A1-A5FE-8E0F40E1A1E5}"/>
    <cellStyle name="Normal 2 3 2 2" xfId="2750" xr:uid="{3874FDF1-1884-4704-AF6E-272B8E592B33}"/>
    <cellStyle name="Normal 2 3 2 3" xfId="2751" xr:uid="{BEB84A30-8726-4C00-B337-9146A2E04922}"/>
    <cellStyle name="Normal 2 3 2 4" xfId="2752" xr:uid="{B87566E3-4A53-410F-BA1B-CFFA0E480215}"/>
    <cellStyle name="Normal 2 3 3" xfId="1835" xr:uid="{E09FCF5E-2C2B-4CEB-9CB9-C74A8CAE699E}"/>
    <cellStyle name="Normal 2 3 4" xfId="2753" xr:uid="{1F2AE060-E598-432B-BD4F-C77BC08698E4}"/>
    <cellStyle name="Normal 2 3 5" xfId="2754" xr:uid="{4EB596F8-3D47-46A9-91EB-6D52FBC794D6}"/>
    <cellStyle name="Normal 2 3 6" xfId="2755" xr:uid="{728620F3-3D1C-498F-A3DF-9948B3FA93D5}"/>
    <cellStyle name="Normal 2 3 7" xfId="328" xr:uid="{25F4C7CB-2D08-4DE0-805C-BCF4C92E65D4}"/>
    <cellStyle name="Normal 2 3 8" xfId="8174" xr:uid="{EEA2A00B-6F8F-4C1F-86F1-F63684C63887}"/>
    <cellStyle name="Normal 2 3 9" xfId="14772" xr:uid="{5D1D7281-6D7B-471F-9B84-37D245FBE72E}"/>
    <cellStyle name="Normal 2 4" xfId="213" xr:uid="{A51556A0-B338-4E88-8482-59314556C36D}"/>
    <cellStyle name="Normal 2 4 2" xfId="2756" xr:uid="{716DCBEA-CF6B-4282-A494-32078C740876}"/>
    <cellStyle name="Normal 2 4 2 2" xfId="2757" xr:uid="{52E99903-BC9D-4C6D-B905-6DF42A32995F}"/>
    <cellStyle name="Normal 2 4 2 3" xfId="2758" xr:uid="{681D2947-15A0-46C9-B4C3-E3661359C227}"/>
    <cellStyle name="Normal 2 4 3" xfId="2759" xr:uid="{3BD1D373-C59D-4D0F-9252-73B2978D6EDC}"/>
    <cellStyle name="Normal 2 4 4" xfId="2760" xr:uid="{2ADFE5F7-5FE9-4622-8088-5DC18A6EBAC0}"/>
    <cellStyle name="Normal 2 5" xfId="1836" xr:uid="{AAEFD6D8-8B8B-420D-8065-371355EE4DF6}"/>
    <cellStyle name="Normal 2 5 2" xfId="2761" xr:uid="{FB60B676-FCAA-491E-993E-1951E2CE2881}"/>
    <cellStyle name="Normal 2 5 2 2" xfId="2762" xr:uid="{A6602001-6F5D-47C4-B643-263F5FC41A84}"/>
    <cellStyle name="Normal 2 5 2 3" xfId="2763" xr:uid="{0824333A-061D-480F-8BEC-54225E4A10DD}"/>
    <cellStyle name="Normal 2 5 3" xfId="2764" xr:uid="{103D0BB5-2530-4825-A1D6-8853303B825F}"/>
    <cellStyle name="Normal 2 5 4" xfId="2765" xr:uid="{BEFD4CD1-E983-493F-B642-7D1D3D0B6D78}"/>
    <cellStyle name="Normal 2 6" xfId="1837" xr:uid="{D51AB318-C75D-45E1-B537-495C8225F03F}"/>
    <cellStyle name="Normal 2 6 2" xfId="2766" xr:uid="{F2C8EB4A-2C81-46CB-959B-2AC909A587BC}"/>
    <cellStyle name="Normal 2 6 2 2" xfId="2767" xr:uid="{73758205-16D0-49E0-8150-CE81D5AE5886}"/>
    <cellStyle name="Normal 2 6 3" xfId="2768" xr:uid="{1D17E632-FE3E-4219-9592-3600CEA61BE3}"/>
    <cellStyle name="Normal 2 6 3 2" xfId="2769" xr:uid="{92737DBA-B73A-4D31-B91B-8EE07411B25B}"/>
    <cellStyle name="Normal 2 6 4" xfId="2770" xr:uid="{9EA3C517-E681-47DF-AB47-430CFF16EB6C}"/>
    <cellStyle name="Normal 2 6 5" xfId="2771" xr:uid="{F6F0DAB6-6494-4B6B-BB77-DA7226B627A9}"/>
    <cellStyle name="Normal 2 6 6" xfId="2772" xr:uid="{E7E437D5-D80C-4F60-8336-D9319C06F915}"/>
    <cellStyle name="Normal 2 7" xfId="1838" xr:uid="{BCF40410-C75E-4599-B056-BBA86DA89B39}"/>
    <cellStyle name="Normal 2 7 2" xfId="2773" xr:uid="{11C53858-DDF0-4086-B956-BA151153FA1F}"/>
    <cellStyle name="Normal 2 7 3" xfId="2774" xr:uid="{50D7DDAA-9503-4307-9BE6-648D2E0CED53}"/>
    <cellStyle name="Normal 2 7 4" xfId="2775" xr:uid="{6409073C-1341-45FD-B4C3-69D2373F6982}"/>
    <cellStyle name="Normal 2 8" xfId="1839" xr:uid="{7E4ADA09-B034-45AB-B322-5DB8019AAB5A}"/>
    <cellStyle name="Normal 2 8 2" xfId="2776" xr:uid="{1829321A-5C30-482B-8799-4B039E8583DF}"/>
    <cellStyle name="Normal 2 8 3" xfId="2777" xr:uid="{F04E820D-1090-4C13-9694-5592564EEC6D}"/>
    <cellStyle name="Normal 2 9" xfId="1840" xr:uid="{F06D633B-AD3E-4A1A-8A84-17A9528C47FE}"/>
    <cellStyle name="Normal 2 9 2" xfId="2778" xr:uid="{1BBEE4E9-0633-434E-A419-B4E328807772}"/>
    <cellStyle name="Normal 2_Asset Register Jan 10 for Depreciation" xfId="2779" xr:uid="{14EFE5B1-AAC7-457B-8FB6-719CACFC3D65}"/>
    <cellStyle name="Normal 20" xfId="1841" xr:uid="{12DC3E54-4F21-4BDA-9C0F-37A327FF8073}"/>
    <cellStyle name="Normal 20 2" xfId="1842" xr:uid="{ACD5C19E-CBF9-49C9-B17C-879A740545FC}"/>
    <cellStyle name="Normal 20 2 2" xfId="2780" xr:uid="{16A1531C-56AC-4374-8D71-4F3636B07F29}"/>
    <cellStyle name="Normal 20 2 2 2" xfId="2781" xr:uid="{3D9AAF13-84D3-4FDB-A74B-167675C30E38}"/>
    <cellStyle name="Normal 20 2 3" xfId="2782" xr:uid="{CC3C6385-AA1A-44ED-A12F-795CAF92C57A}"/>
    <cellStyle name="Normal 20 3" xfId="2783" xr:uid="{56DBEB09-9ACE-4C53-B84A-16D42F43C8D2}"/>
    <cellStyle name="Normal 20 3 2" xfId="2784" xr:uid="{65396BBD-33C0-43BB-9806-4D26A0705041}"/>
    <cellStyle name="Normal 20 4" xfId="2785" xr:uid="{2A6326CD-5A08-4C81-ADCF-75FA9494515E}"/>
    <cellStyle name="Normal 20 5" xfId="2786" xr:uid="{D304826B-CB05-4E89-8C15-7FED1A990C6E}"/>
    <cellStyle name="Normal 21" xfId="1843" xr:uid="{81B5B0E4-321A-42F9-A1A0-E929F1BDA27B}"/>
    <cellStyle name="Normal 21 2" xfId="2787" xr:uid="{79B00D5E-8933-4642-94D6-1B693F87068B}"/>
    <cellStyle name="Normal 21 2 2" xfId="2788" xr:uid="{23C3C338-65D3-4DAD-AD60-3A5CFD1D964B}"/>
    <cellStyle name="Normal 21 2 2 2" xfId="2789" xr:uid="{F3442FFD-91E9-4A9D-ACF5-BB65A89C63C1}"/>
    <cellStyle name="Normal 21 3" xfId="2790" xr:uid="{44DF4C5E-35FB-4BB4-9E70-1FCC345F22BE}"/>
    <cellStyle name="Normal 21 3 2" xfId="2791" xr:uid="{5CF95F04-6818-4B37-9AB4-84B5BE249E57}"/>
    <cellStyle name="Normal 21 4" xfId="2792" xr:uid="{0B4227BD-D375-4661-B70B-61F70AC32D40}"/>
    <cellStyle name="Normal 21 5" xfId="2793" xr:uid="{D85D41D6-AC4D-4607-B486-D9455B961D4C}"/>
    <cellStyle name="Normal 21 6" xfId="2794" xr:uid="{B7756245-C71D-4EA2-A165-C07C808B4B1C}"/>
    <cellStyle name="Normal 22" xfId="1844" xr:uid="{B8FF56A6-B997-4535-84E6-0773341FBCF4}"/>
    <cellStyle name="Normal 22 2" xfId="2795" xr:uid="{31C6485A-6BD8-4F1E-90F1-D61EF214D502}"/>
    <cellStyle name="Normal 22 2 2" xfId="2796" xr:uid="{7C7D837A-D693-474A-87AB-446226D54F51}"/>
    <cellStyle name="Normal 22 3" xfId="2797" xr:uid="{2C4A1409-B37E-464D-A3BD-D4A574080254}"/>
    <cellStyle name="Normal 22 4" xfId="2798" xr:uid="{E152DE1A-884C-4A0C-A406-1F793504BEDA}"/>
    <cellStyle name="Normal 23" xfId="1845" xr:uid="{8DA11805-932B-46B6-821C-5D4181C74A34}"/>
    <cellStyle name="Normal 23 2" xfId="2799" xr:uid="{0A435FE4-81DA-4A0C-B736-19DE0803BCED}"/>
    <cellStyle name="Normal 23 2 2" xfId="2800" xr:uid="{DDF7D788-7348-4A79-B3FF-A6637B9C7D06}"/>
    <cellStyle name="Normal 23 3" xfId="2801" xr:uid="{A6AE5677-87EB-4C96-857C-ED1CB76E180A}"/>
    <cellStyle name="Normal 23 4" xfId="2802" xr:uid="{16F8FC8B-C5DD-4AB8-A83E-EF1E0AA2C9AA}"/>
    <cellStyle name="Normal 23 5" xfId="2803" xr:uid="{A7AF8C16-9722-460A-92F3-E4F416F5DE18}"/>
    <cellStyle name="Normal 24" xfId="1846" xr:uid="{87E9F19B-A692-477E-9ECC-9FEF2807612E}"/>
    <cellStyle name="Normal 24 2" xfId="2804" xr:uid="{79DA2B3C-4269-402A-80FC-1E1CD6CB4A68}"/>
    <cellStyle name="Normal 24 2 2" xfId="2805" xr:uid="{C85B0F33-D7A4-4FD4-91B2-CA31EF97CFCE}"/>
    <cellStyle name="Normal 24 3" xfId="2806" xr:uid="{5475FC8B-01E1-4A58-BF12-63E96B87329D}"/>
    <cellStyle name="Normal 24 4" xfId="2807" xr:uid="{37FD5426-4F6C-4087-A2ED-94074D3F1985}"/>
    <cellStyle name="Normal 25" xfId="1847" xr:uid="{4945E2F9-2DD5-4109-A0E4-92B61668184E}"/>
    <cellStyle name="Normal 25 2" xfId="2808" xr:uid="{1D93E778-FC64-4F3F-B35D-6C68A85F29F8}"/>
    <cellStyle name="Normal 25 2 2" xfId="2809" xr:uid="{27F9E0ED-A89C-411B-8EC5-8E742B0FA3B4}"/>
    <cellStyle name="Normal 25 3" xfId="2810" xr:uid="{CF54D318-B6E6-4F72-B740-6B8578B99CC5}"/>
    <cellStyle name="Normal 25 4" xfId="2811" xr:uid="{2D6F8184-0C52-41CB-8BF3-4E556E21851E}"/>
    <cellStyle name="Normal 26" xfId="1848" xr:uid="{5C073F3E-A888-47C8-BC3E-6DE536283899}"/>
    <cellStyle name="Normal 26 2" xfId="2812" xr:uid="{5656C15F-8416-4235-B39F-9D4F4E127FA0}"/>
    <cellStyle name="Normal 26 2 2" xfId="2813" xr:uid="{63103F99-C917-4632-83CF-5D34DD5298B7}"/>
    <cellStyle name="Normal 26 3" xfId="2814" xr:uid="{3D1D268A-26CA-4297-9CCC-D10666158168}"/>
    <cellStyle name="Normal 27" xfId="1849" xr:uid="{8C30E621-4EBB-4B4F-A38F-6BECB40101D3}"/>
    <cellStyle name="Normal 27 2" xfId="2815" xr:uid="{0590F9B0-AEBF-46F8-B906-ACF56A5D9A95}"/>
    <cellStyle name="Normal 27 2 2" xfId="2816" xr:uid="{5187D4BC-1008-4AE5-9A76-D315B28F2852}"/>
    <cellStyle name="Normal 27 3" xfId="2817" xr:uid="{CA50D0BC-F862-4274-B8BF-AE4CB085D07B}"/>
    <cellStyle name="Normal 28" xfId="1850" xr:uid="{51D4D3D1-AE71-4B5A-9619-43E9650941CD}"/>
    <cellStyle name="Normal 28 2" xfId="2818" xr:uid="{A3B017D0-4EEC-4A54-8BEE-9333DE262DF8}"/>
    <cellStyle name="Normal 28 2 2" xfId="2819" xr:uid="{A7879393-D4B1-4B36-8DA3-A211EF6E8DE4}"/>
    <cellStyle name="Normal 28 3" xfId="2820" xr:uid="{D9253AA2-9091-426B-88FD-10D52D7E919E}"/>
    <cellStyle name="Normal 29" xfId="1851" xr:uid="{0BB86D98-4427-4429-B5A6-6BC3D082D526}"/>
    <cellStyle name="Normal 29 2" xfId="2821" xr:uid="{22304B39-C456-45C2-AF11-B1FEC8448513}"/>
    <cellStyle name="Normal 29 2 2" xfId="2822" xr:uid="{317D6C3E-F37E-4769-BC6E-B6B2448F6A0E}"/>
    <cellStyle name="Normal 29 3" xfId="2823" xr:uid="{4FDFF09D-1CA9-41BF-BDD4-B49B6CBD4B9A}"/>
    <cellStyle name="Normal 3" xfId="4" xr:uid="{00000000-0005-0000-0000-000041000000}"/>
    <cellStyle name="Normal 3 2" xfId="329" xr:uid="{0A4A8EAF-669C-478F-84E1-D67B57E562D0}"/>
    <cellStyle name="Normal 3 2 2" xfId="214" xr:uid="{72DB9D71-897C-4DB1-98F8-EAC9BE1645B6}"/>
    <cellStyle name="Normal 3 2 2 2" xfId="2824" xr:uid="{76CE2E29-7914-412B-BCD6-936406F6FE63}"/>
    <cellStyle name="Normal 3 2 2 2 2" xfId="2825" xr:uid="{56EE19F5-4830-42C6-B981-E3D53A044684}"/>
    <cellStyle name="Normal 3 2 2 3" xfId="2826" xr:uid="{9581A8CB-6956-4902-8FDC-DB06F1162E14}"/>
    <cellStyle name="Normal 3 2 2 3 2" xfId="2827" xr:uid="{A13C5A6A-F745-4A51-9EC3-D2FD07959D78}"/>
    <cellStyle name="Normal 3 2 2 3 3" xfId="2828" xr:uid="{A6C41C1E-8993-4DCF-BDB4-D793ADC0AE37}"/>
    <cellStyle name="Normal 3 2 2 4" xfId="2829" xr:uid="{B90C5824-CD13-42F4-8810-D739B4EB7331}"/>
    <cellStyle name="Normal 3 2 2 4 2" xfId="2830" xr:uid="{CBD974B9-1277-4B0E-B05B-14ECA1D8643C}"/>
    <cellStyle name="Normal 3 2 2 5" xfId="2831" xr:uid="{202A1BE3-5BC8-4BCC-994B-3C2284265106}"/>
    <cellStyle name="Normal 3 2 2 6" xfId="2832" xr:uid="{5455DCB8-BAAC-4A82-87C6-B98DDABFE0CB}"/>
    <cellStyle name="Normal 3 2 3" xfId="2833" xr:uid="{43BA0066-9212-4D83-A588-B28F97B1D59F}"/>
    <cellStyle name="Normal 3 2 3 2" xfId="2834" xr:uid="{DE2F9ECF-8075-412F-88CF-3BA2434913D7}"/>
    <cellStyle name="Normal 3 2 4" xfId="2835" xr:uid="{0BA866C5-B2AD-4958-A1CA-72157E793A5B}"/>
    <cellStyle name="Normal 3 2 5" xfId="2836" xr:uid="{F73D3729-92BA-4330-84F4-EDCB4ECF8CF3}"/>
    <cellStyle name="Normal 3 2 6" xfId="2837" xr:uid="{5B5E77E1-DC60-41A5-893D-4A4249FF709F}"/>
    <cellStyle name="Normal 3 3" xfId="370" xr:uid="{21B65FB8-AABB-434F-8FBC-1699999F4EF9}"/>
    <cellStyle name="Normal 3 3 2" xfId="1852" xr:uid="{45C7E540-16A8-4628-A504-207DF60D58D2}"/>
    <cellStyle name="Normal 3 3 2 2" xfId="2838" xr:uid="{0AD3EE29-2F26-46E3-85E7-D9E4F22716D4}"/>
    <cellStyle name="Normal 3 3 2 3" xfId="2839" xr:uid="{2B99087A-E958-43B0-B03B-677D9CFC9379}"/>
    <cellStyle name="Normal 3 3 3" xfId="1853" xr:uid="{DCB96D7F-1558-46CF-B05A-1CA5993EB8A9}"/>
    <cellStyle name="Normal 3 3 3 2" xfId="2840" xr:uid="{76CCFF51-9C9C-48B9-B864-8D492801F074}"/>
    <cellStyle name="Normal 3 3 3 3" xfId="2841" xr:uid="{AB85D147-0B84-44F4-A578-E623C028568A}"/>
    <cellStyle name="Normal 3 3 4" xfId="2842" xr:uid="{8702D869-6FED-4A1E-8CB1-91CAF0B14451}"/>
    <cellStyle name="Normal 3 3 5" xfId="2843" xr:uid="{4282DC36-A5CF-47B4-B9FB-7F222BAACE0B}"/>
    <cellStyle name="Normal 3 3 6" xfId="2844" xr:uid="{529CBEDA-7E54-47BD-B76B-9E75A35FD796}"/>
    <cellStyle name="Normal 3 3 7" xfId="2845" xr:uid="{E14F8955-BE9D-4AB9-B30E-6A62C0B03A88}"/>
    <cellStyle name="Normal 3 4" xfId="532" xr:uid="{0885FB31-E7B0-4737-BE5E-D5EF8362B8CF}"/>
    <cellStyle name="Normal 3 4 2" xfId="2846" xr:uid="{EE124F34-D72C-49EB-8312-A3F48D4279C8}"/>
    <cellStyle name="Normal 3 4 3" xfId="2847" xr:uid="{D84733AD-6D57-4CA7-8773-13E4B3A43871}"/>
    <cellStyle name="Normal 3 4 4" xfId="2848" xr:uid="{D49CFADA-294D-4D0C-890C-20B7AFC07257}"/>
    <cellStyle name="Normal 3 5" xfId="1854" xr:uid="{AB8B166B-36C2-4A69-9FB3-63BAC660CFA1}"/>
    <cellStyle name="Normal 3 5 2" xfId="2849" xr:uid="{3C8B4E50-B38E-4EB3-A8CE-EE026B8D52A2}"/>
    <cellStyle name="Normal 3 6" xfId="2038" xr:uid="{CBBDAB3F-CD71-4A94-92C6-15DECCD3A17B}"/>
    <cellStyle name="Normal 3 7" xfId="2850" xr:uid="{A14ADDB3-18E8-4484-928E-B11D2074124B}"/>
    <cellStyle name="Normal 3 8" xfId="2851" xr:uid="{5360FC75-BFB7-425E-96F2-8F3EEDFE7CBF}"/>
    <cellStyle name="Normal 3 9" xfId="209" xr:uid="{0AB43EC6-A60F-446C-AD1A-373F9938510F}"/>
    <cellStyle name="Normal 3_Asset Register Jan 10 for Depreciation" xfId="2852" xr:uid="{C4DA578E-CB76-4DD3-BD62-D194CE8551C0}"/>
    <cellStyle name="Normal 30" xfId="1855" xr:uid="{AFAEDEE5-1095-4F44-B48B-52705A2A75AC}"/>
    <cellStyle name="Normal 30 2" xfId="2853" xr:uid="{E3AE8C45-C77D-487C-9EA8-32E79E52051C}"/>
    <cellStyle name="Normal 30 2 2" xfId="2854" xr:uid="{782DF5E1-455C-47DB-B564-A884311E6745}"/>
    <cellStyle name="Normal 30 3" xfId="2855" xr:uid="{658AB014-3A8D-48BA-859B-FF3B6F365D1A}"/>
    <cellStyle name="Normal 30 4" xfId="2856" xr:uid="{362CCBA0-B72F-4C64-A27C-B945FBC6D13D}"/>
    <cellStyle name="Normal 31" xfId="1856" xr:uid="{E62AF19B-5F1A-4029-9659-88D496C5AEBE}"/>
    <cellStyle name="Normal 31 2" xfId="2857" xr:uid="{1420C385-A5F6-4389-B43D-1763FA3D70D4}"/>
    <cellStyle name="Normal 31 3" xfId="2858" xr:uid="{E86267AC-F2F3-4B96-86B2-C3C936328117}"/>
    <cellStyle name="Normal 31 3 2" xfId="2859" xr:uid="{6F023D20-5620-439B-9E4C-5A3F24802500}"/>
    <cellStyle name="Normal 31 4" xfId="2860" xr:uid="{3A14EFBF-EFE5-421B-81E4-EC9976B1DA2E}"/>
    <cellStyle name="Normal 31 5" xfId="2861" xr:uid="{D3F92747-D646-46DE-9E1F-F3BC41C94428}"/>
    <cellStyle name="Normal 32" xfId="1857" xr:uid="{96B27E9D-F14C-4856-9040-AE65514406D0}"/>
    <cellStyle name="Normal 32 2" xfId="2862" xr:uid="{C9CB0911-84DB-463C-8CCB-D971D6BC661A}"/>
    <cellStyle name="Normal 32 2 2" xfId="2863" xr:uid="{701C0F4B-7B73-438D-8E13-5E2201E8A584}"/>
    <cellStyle name="Normal 32 3" xfId="2864" xr:uid="{31EA2243-3153-4E5D-8BE0-3595115E2B4F}"/>
    <cellStyle name="Normal 32 4" xfId="2865" xr:uid="{7C50FBCF-2E85-499D-A7A1-AEF1BF4B1C6E}"/>
    <cellStyle name="Normal 33" xfId="1858" xr:uid="{A2013790-6450-489E-B5AD-32DE92DE09FF}"/>
    <cellStyle name="Normal 33 2" xfId="2866" xr:uid="{5B3E7597-01C3-4BD5-B7EC-7F878A205E61}"/>
    <cellStyle name="Normal 33 2 2" xfId="2867" xr:uid="{B38BCD03-4FFD-4F7F-98D5-0695CE52CF06}"/>
    <cellStyle name="Normal 33 3" xfId="2868" xr:uid="{75356862-7CD7-4DCC-9CA8-93AABF2624A0}"/>
    <cellStyle name="Normal 33 4" xfId="2869" xr:uid="{6D313E16-15DF-40CF-958D-89E2D768A45F}"/>
    <cellStyle name="Normal 34" xfId="1859" xr:uid="{62C422FF-2ED4-4555-B0B0-BDA1A8689E19}"/>
    <cellStyle name="Normal 34 2" xfId="2870" xr:uid="{7CD4D011-6B66-4D3C-BC30-8044AD3BA522}"/>
    <cellStyle name="Normal 34 2 2" xfId="2871" xr:uid="{F1CBE0BE-4B66-4718-9C42-59166B1FD5B7}"/>
    <cellStyle name="Normal 34 3" xfId="2872" xr:uid="{F8C34B84-2498-4D88-9A22-85B7E2DEFD99}"/>
    <cellStyle name="Normal 34 4" xfId="2873" xr:uid="{C49AABEB-0FA0-4748-BF18-AA62762B5616}"/>
    <cellStyle name="Normal 35" xfId="1860" xr:uid="{7ED05A78-15B1-4B17-81FC-226C58296FC2}"/>
    <cellStyle name="Normal 35 2" xfId="2874" xr:uid="{32FC16E4-1D11-4F4B-803B-1620E101A142}"/>
    <cellStyle name="Normal 35 2 2" xfId="2875" xr:uid="{FBB07359-0772-46B9-9250-BDF016A778E9}"/>
    <cellStyle name="Normal 35 3" xfId="2876" xr:uid="{5165F67B-35FE-4720-AB25-C761C4F52665}"/>
    <cellStyle name="Normal 35 4" xfId="2877" xr:uid="{841840B2-D1F0-4A19-932E-B412069FA627}"/>
    <cellStyle name="Normal 36" xfId="1861" xr:uid="{FF96C2F0-365A-40B2-A0A0-4FCDE2D7BCFD}"/>
    <cellStyle name="Normal 36 2" xfId="2878" xr:uid="{876E9C58-2F0A-4F13-9DB7-D2CDCCB69853}"/>
    <cellStyle name="Normal 36 2 2" xfId="2879" xr:uid="{71558530-F75A-40BE-9C0C-C73012519A9C}"/>
    <cellStyle name="Normal 36 3" xfId="2880" xr:uid="{FEB262F0-5A90-4DD7-AC11-EC49F0A2A3A8}"/>
    <cellStyle name="Normal 36 4" xfId="2881" xr:uid="{DAF806F5-FA9D-4754-9841-95FB3D4482A4}"/>
    <cellStyle name="Normal 37" xfId="1862" xr:uid="{C49C08D7-D285-4E1C-A173-910BFCDACD44}"/>
    <cellStyle name="Normal 37 2" xfId="2882" xr:uid="{5497989E-351F-402C-9EC8-6D1E75B388CD}"/>
    <cellStyle name="Normal 37 2 2" xfId="2883" xr:uid="{59BDE9C4-2954-44EF-BB0A-F2DD2005AE32}"/>
    <cellStyle name="Normal 37 3" xfId="2884" xr:uid="{86357546-16BF-48EA-B82B-4B9545B08FA9}"/>
    <cellStyle name="Normal 37 4" xfId="2885" xr:uid="{471E7516-196A-435B-A7D1-B7F7721ACADE}"/>
    <cellStyle name="Normal 38" xfId="1863" xr:uid="{CF45EEC4-0AA3-4DC4-903D-BE3C713A8B5C}"/>
    <cellStyle name="Normal 38 2" xfId="2886" xr:uid="{747CE482-6091-4B04-9B6F-277FAD4C3747}"/>
    <cellStyle name="Normal 38 2 2" xfId="2887" xr:uid="{223D75EF-DFD3-46E3-B551-16FB98656451}"/>
    <cellStyle name="Normal 38 3" xfId="2888" xr:uid="{A31D1C52-0D07-4F0E-8046-86AC189DFC5C}"/>
    <cellStyle name="Normal 38 4" xfId="2889" xr:uid="{B1B7C5B4-E57A-4CBF-91A6-2C9A9B1AA274}"/>
    <cellStyle name="Normal 39" xfId="1864" xr:uid="{446B7A95-74D3-47DE-AB88-B375CFAEC086}"/>
    <cellStyle name="Normal 39 2" xfId="2890" xr:uid="{F3BCF39D-F830-45AD-A60C-00EFFD3F1F9C}"/>
    <cellStyle name="Normal 39 2 2" xfId="2891" xr:uid="{919D8150-C950-4496-938C-E22E70B8D4C4}"/>
    <cellStyle name="Normal 39 3" xfId="2892" xr:uid="{1004C6F5-ACC2-4A4A-9998-381F72FEBF12}"/>
    <cellStyle name="Normal 39 4" xfId="2893" xr:uid="{E8D41773-BA88-4228-8DC5-7ABA8DE1E44D}"/>
    <cellStyle name="Normal 4" xfId="330" xr:uid="{7A4910D4-F8FD-4089-AC2C-18DC97ED38F8}"/>
    <cellStyle name="Normal 4 10" xfId="3705" xr:uid="{09006A4E-DDD3-45B1-B3D8-03D671DCDE83}"/>
    <cellStyle name="Normal 4 2" xfId="331" xr:uid="{8EBD578E-4595-48A9-9292-A84B4238C40D}"/>
    <cellStyle name="Normal 4 2 2" xfId="332" xr:uid="{64BA6569-B488-4031-9BE7-E0D1F62770BB}"/>
    <cellStyle name="Normal 4 2 2 2" xfId="1865" xr:uid="{63D4ADF9-4A32-4A50-8A47-3B5A6725B40F}"/>
    <cellStyle name="Normal 4 2 2 2 2" xfId="2894" xr:uid="{1118ED50-EDBA-440C-AA9F-AA4CCA097ED5}"/>
    <cellStyle name="Normal 4 2 2 2 3" xfId="2895" xr:uid="{595476BB-9793-47B6-8DB5-E35625E21630}"/>
    <cellStyle name="Normal 4 2 2 3" xfId="1866" xr:uid="{BD260491-CAC4-4296-BF1B-5480E263A928}"/>
    <cellStyle name="Normal 4 2 2 3 2" xfId="1867" xr:uid="{75A2B27B-B8F3-4B92-8D5A-603BC796C90F}"/>
    <cellStyle name="Normal 4 2 2 4" xfId="1868" xr:uid="{821B0EAD-E7A7-4EF6-B8A6-59ED95D3B9D3}"/>
    <cellStyle name="Normal 4 2 2 5" xfId="1869" xr:uid="{7D78EDC9-8848-42C2-B532-E791C011F243}"/>
    <cellStyle name="Normal 4 2 2 6" xfId="2896" xr:uid="{656597FE-259F-430D-994F-57C09A6124BB}"/>
    <cellStyle name="Normal 4 2 3" xfId="597" xr:uid="{068B5CC0-C23A-4F00-9E9E-FCA3827333CB}"/>
    <cellStyle name="Normal 4 2 3 2" xfId="1870" xr:uid="{68525B56-5C26-4A2A-8D17-7D9983AF1336}"/>
    <cellStyle name="Normal 4 2 3 2 2" xfId="2897" xr:uid="{0BEB8B39-1A2B-4764-9BEE-C91ADB9D175E}"/>
    <cellStyle name="Normal 4 2 3 3" xfId="2898" xr:uid="{423C5571-A591-44B3-BB97-AEEF6A6BB87B}"/>
    <cellStyle name="Normal 4 2 4" xfId="1871" xr:uid="{4EF74516-5116-4322-9E77-D7D6F6E4D7B8}"/>
    <cellStyle name="Normal 4 2 4 2" xfId="2899" xr:uid="{2A612A90-41C1-4A38-AC2F-612AFE901CB3}"/>
    <cellStyle name="Normal 4 2 5" xfId="1872" xr:uid="{F1B9B481-3D46-4833-99A6-0894582F56EB}"/>
    <cellStyle name="Normal 4 2 5 2" xfId="1873" xr:uid="{105A23DC-ED9B-401A-AE87-56A565A0AEFA}"/>
    <cellStyle name="Normal 4 2 5 3" xfId="2900" xr:uid="{EEFBFDCB-EC66-48E8-AF96-B30E0F2A57A3}"/>
    <cellStyle name="Normal 4 2 6" xfId="1874" xr:uid="{322756EE-979A-470D-A4EC-3E16D0CD3357}"/>
    <cellStyle name="Normal 4 2 6 2" xfId="2901" xr:uid="{9C954F20-9B99-4B7C-A762-4FC7F9DDC6B9}"/>
    <cellStyle name="Normal 4 2 7" xfId="3713" xr:uid="{56E917D4-E482-43C8-BCA4-90232B330075}"/>
    <cellStyle name="Normal 4 2_Book4" xfId="2902" xr:uid="{EC955C8B-F45F-48F3-989D-D8FF50078EE2}"/>
    <cellStyle name="Normal 4 3" xfId="371" xr:uid="{63F3790C-3F11-4907-89B8-CCDAB3A2664F}"/>
    <cellStyle name="Normal 4 3 2" xfId="598" xr:uid="{03FA04CF-8E73-4FEB-A638-2A557DFC45B9}"/>
    <cellStyle name="Normal 4 3 2 2" xfId="1875" xr:uid="{297D04B4-55E9-4A30-8BC0-96FAB6177356}"/>
    <cellStyle name="Normal 4 3 2 2 2" xfId="1876" xr:uid="{6B14F5D6-1E3C-447C-86CD-CE05C19B6065}"/>
    <cellStyle name="Normal 4 3 2 2 3" xfId="2903" xr:uid="{40A5F4D0-08BD-42E9-94A0-C3F10D21254F}"/>
    <cellStyle name="Normal 4 3 2 3" xfId="1877" xr:uid="{14B20AFB-EAEA-411A-96F2-214641F6B720}"/>
    <cellStyle name="Normal 4 3 2 4" xfId="1878" xr:uid="{4B946D68-4F3A-4380-BEE2-344BA240108F}"/>
    <cellStyle name="Normal 4 3 2 5" xfId="2904" xr:uid="{EB8BFA84-2AFD-4881-9E71-A19AE599D273}"/>
    <cellStyle name="Normal 4 3 3" xfId="1879" xr:uid="{A974876D-A79D-4D56-861F-02AC0D10F61B}"/>
    <cellStyle name="Normal 4 3 3 2" xfId="1880" xr:uid="{8AE8B3EF-7BB4-461A-B96D-9F2D32D7E1D6}"/>
    <cellStyle name="Normal 4 3 3 3" xfId="2905" xr:uid="{368D05B9-7DBC-43AA-9453-93316570414D}"/>
    <cellStyle name="Normal 4 3 4" xfId="1881" xr:uid="{CB4FA08C-ECF7-47CD-92F2-A6D260FC363A}"/>
    <cellStyle name="Normal 4 3 4 2" xfId="2906" xr:uid="{DEF4A6EE-E70F-4EA5-8FAD-D32FA629647A}"/>
    <cellStyle name="Normal 4 3 5" xfId="1882" xr:uid="{3D959CBB-166B-411A-BD24-B19A788B1460}"/>
    <cellStyle name="Normal 4 3 6" xfId="2907" xr:uid="{D7F6635A-C272-44E3-92CD-FCC030F977F6}"/>
    <cellStyle name="Normal 4 4" xfId="1883" xr:uid="{2CF65CE4-3AFA-40F7-8F3C-F44B4CA6BE5B}"/>
    <cellStyle name="Normal 4 4 2" xfId="1884" xr:uid="{831C398B-14DF-487E-BFFD-3F6582DCB50E}"/>
    <cellStyle name="Normal 4 4 2 2" xfId="1885" xr:uid="{F23D5A67-BF31-4B85-86D5-40AAF9E51CF0}"/>
    <cellStyle name="Normal 4 4 2 3" xfId="2908" xr:uid="{746B0FE8-88C5-48EF-8D8C-25B99742E8E9}"/>
    <cellStyle name="Normal 4 4 3" xfId="1886" xr:uid="{074EAB9E-7C1C-4C27-B6C9-F00512A2155D}"/>
    <cellStyle name="Normal 4 4 4" xfId="1887" xr:uid="{8C0E013B-BBB6-47B6-81D0-CF86778741EB}"/>
    <cellStyle name="Normal 4 4 5" xfId="2909" xr:uid="{53307479-7F33-4E7F-9D08-7F17629B68FD}"/>
    <cellStyle name="Normal 4 5" xfId="1888" xr:uid="{7064FE84-E082-4B6F-8E84-8A1C86C04418}"/>
    <cellStyle name="Normal 4 5 2" xfId="1889" xr:uid="{925BAB14-B9D1-44E6-9396-BF3D15E9D44E}"/>
    <cellStyle name="Normal 4 5 2 2" xfId="1890" xr:uid="{CB38886A-DF97-4FC1-A5CC-EA67EA4D4DE9}"/>
    <cellStyle name="Normal 4 5 3" xfId="1891" xr:uid="{FF2B1349-7D33-4B2E-9F49-D93DBA010765}"/>
    <cellStyle name="Normal 4 5 4" xfId="1892" xr:uid="{C7C90F4F-CF7F-4DC7-B56F-3FA0B5D3FBE7}"/>
    <cellStyle name="Normal 4 5 5" xfId="2910" xr:uid="{E285CAEE-D7B2-432E-93CB-C3CDBBE62BFD}"/>
    <cellStyle name="Normal 4 6" xfId="1893" xr:uid="{5C8417A9-1ACE-4A2F-B797-C923A40137BE}"/>
    <cellStyle name="Normal 4 6 2" xfId="2911" xr:uid="{25379691-CE88-46A2-9D02-A74D1B3F8C02}"/>
    <cellStyle name="Normal 4 7" xfId="1894" xr:uid="{F6B7AF26-AC56-4DA4-BEB3-A791EB2FCDA6}"/>
    <cellStyle name="Normal 4 7 2" xfId="2912" xr:uid="{DED21B2C-C354-4917-A883-A290F067D3CA}"/>
    <cellStyle name="Normal 4 8" xfId="1895" xr:uid="{0196883B-A693-4FDA-8F8B-1E4D665C04BD}"/>
    <cellStyle name="Normal 4 8 2" xfId="2913" xr:uid="{8BC0144E-54FA-4346-818B-F2D10E972CB4}"/>
    <cellStyle name="Normal 4 9" xfId="2914" xr:uid="{CEEDFB84-A283-4849-815B-2B2EC8D23682}"/>
    <cellStyle name="Normal 4_Balance Sheet" xfId="2915" xr:uid="{FD5CFA84-72CC-4F58-A531-9A20D56E5683}"/>
    <cellStyle name="Normal 40" xfId="1896" xr:uid="{01E0FB6A-43D7-4D28-9B92-C9F23749299C}"/>
    <cellStyle name="Normal 40 2" xfId="2916" xr:uid="{44DCB03C-DEC2-452A-9288-04A746D60D8A}"/>
    <cellStyle name="Normal 40 2 2" xfId="2917" xr:uid="{465B5CEC-E850-4BAC-A712-229C104FE4C8}"/>
    <cellStyle name="Normal 40 3" xfId="2918" xr:uid="{03516B11-275A-4841-B8AA-3F19903752A0}"/>
    <cellStyle name="Normal 40 4" xfId="2919" xr:uid="{9B976CC2-AF0A-4FE4-B03F-9E82C5A6E963}"/>
    <cellStyle name="Normal 41" xfId="1897" xr:uid="{B056AF57-CBAA-42BD-A4CE-00F8BC3D1AE7}"/>
    <cellStyle name="Normal 41 2" xfId="2920" xr:uid="{840BF201-6682-41B2-8FBB-75EF267FDBB9}"/>
    <cellStyle name="Normal 41 2 2" xfId="2921" xr:uid="{25E6E628-A2E8-4E42-B6E3-2B0F17DA9A34}"/>
    <cellStyle name="Normal 41 3" xfId="2922" xr:uid="{5A83BA9F-3C99-43D4-980C-2CF876DECD52}"/>
    <cellStyle name="Normal 41 4" xfId="2923" xr:uid="{DA0034C1-ED88-46E0-94F2-FA99D375D181}"/>
    <cellStyle name="Normal 41 5" xfId="2924" xr:uid="{E3170515-2FD8-4771-A3E9-B1BA585AEF61}"/>
    <cellStyle name="Normal 42" xfId="1898" xr:uid="{8A17C347-2FC2-41D8-AE9C-FE6965CD6509}"/>
    <cellStyle name="Normal 42 2" xfId="2925" xr:uid="{3670136E-337D-43AB-AE5D-6621C31498BB}"/>
    <cellStyle name="Normal 42 2 2" xfId="2926" xr:uid="{A7FB9085-707B-488C-812F-778CDEFA3763}"/>
    <cellStyle name="Normal 42 2 2 2" xfId="2927" xr:uid="{C2D1EFC0-A18A-49D9-96CF-D77438989138}"/>
    <cellStyle name="Normal 42 2 2 3" xfId="2928" xr:uid="{E6700623-8C2D-4E3E-9F13-9BB826E5CB17}"/>
    <cellStyle name="Normal 42 2 3" xfId="2929" xr:uid="{CE0798A8-A26F-4C39-9E26-B83DFB774FC9}"/>
    <cellStyle name="Normal 42 2 3 2" xfId="2930" xr:uid="{C1548AAF-5881-4FC1-A1B1-CBB11ABD6A39}"/>
    <cellStyle name="Normal 42 2 4" xfId="2931" xr:uid="{353DB2D4-F4C6-4A60-8F60-1BBFC080EB13}"/>
    <cellStyle name="Normal 42 3" xfId="2932" xr:uid="{B459BE48-51E9-4DF4-9C31-80F8D3F655BF}"/>
    <cellStyle name="Normal 42 4" xfId="2933" xr:uid="{18AC75E1-CD1B-4E92-942F-5F01523E9E05}"/>
    <cellStyle name="Normal 43" xfId="1899" xr:uid="{351134C9-1854-4319-B1B3-F063BE3E0CE2}"/>
    <cellStyle name="Normal 43 2" xfId="2934" xr:uid="{8270A761-79C9-47CC-AD79-449FCF8887FD}"/>
    <cellStyle name="Normal 43 2 2" xfId="2935" xr:uid="{6E0A7788-63A0-4B74-BB85-9E5924FF1E75}"/>
    <cellStyle name="Normal 43 3" xfId="2936" xr:uid="{63798BE2-AB6B-4C3A-B958-7B4500532E1B}"/>
    <cellStyle name="Normal 43 4" xfId="2937" xr:uid="{5DED2A5E-E87C-4F79-BACB-2F39E5A356EB}"/>
    <cellStyle name="Normal 44" xfId="1900" xr:uid="{59597528-D385-49C2-AF90-E5DD14D1D3A8}"/>
    <cellStyle name="Normal 44 2" xfId="2938" xr:uid="{5370FD8C-684D-46F5-8681-9D738AD9E146}"/>
    <cellStyle name="Normal 44 2 2" xfId="2939" xr:uid="{FD4D2FD4-76AF-46A7-8DFC-B78AF1DD95C0}"/>
    <cellStyle name="Normal 44 3" xfId="2940" xr:uid="{5ABC095E-951F-4826-9353-38160A3548E6}"/>
    <cellStyle name="Normal 44 4" xfId="2941" xr:uid="{9B0B0C4F-563D-4FC9-BF60-1EB65F5B027B}"/>
    <cellStyle name="Normal 45" xfId="1901" xr:uid="{B44C0DDD-70CE-4F00-AF07-F59035CA4953}"/>
    <cellStyle name="Normal 45 2" xfId="2942" xr:uid="{A5E0DBB8-CF0E-4F1F-A47A-2F3570BAB129}"/>
    <cellStyle name="Normal 45 2 2" xfId="2943" xr:uid="{7788A875-1E2A-41B3-B602-7D77D6F2BC54}"/>
    <cellStyle name="Normal 45 3" xfId="2944" xr:uid="{B66DA0A2-AD29-47B7-BE97-F8EFC4C3B4B4}"/>
    <cellStyle name="Normal 45 4" xfId="2945" xr:uid="{DFB6AEEC-B2ED-45F5-B40A-1AF350872F68}"/>
    <cellStyle name="Normal 46" xfId="1902" xr:uid="{B85C35E4-8229-4222-84D1-353B302C739D}"/>
    <cellStyle name="Normal 46 2" xfId="2946" xr:uid="{3D186238-B63A-433D-B1CD-0409209572A8}"/>
    <cellStyle name="Normal 46 2 2" xfId="2947" xr:uid="{7DD93500-12F4-4817-B782-D495A838AD20}"/>
    <cellStyle name="Normal 46 3" xfId="2948" xr:uid="{7BD96C4B-5DC0-4F03-B207-3F2686429080}"/>
    <cellStyle name="Normal 46 4" xfId="2949" xr:uid="{D530912A-6AD9-47DC-ACE4-E518F157CFE1}"/>
    <cellStyle name="Normal 47" xfId="1903" xr:uid="{052ECD47-DBBA-45E4-A0A7-58A68FBE1AA6}"/>
    <cellStyle name="Normal 47 2" xfId="2950" xr:uid="{964CD19A-1B6A-460B-843A-5AE409DD0DCF}"/>
    <cellStyle name="Normal 47 2 2" xfId="2951" xr:uid="{1ED28C09-0F28-4367-B507-96232CF624BE}"/>
    <cellStyle name="Normal 47 3" xfId="2952" xr:uid="{2F3792CB-6B31-4501-8FF3-A8883B6722A4}"/>
    <cellStyle name="Normal 47 4" xfId="2953" xr:uid="{0DB8A990-293A-432D-B190-725C316DEFDB}"/>
    <cellStyle name="Normal 48" xfId="1904" xr:uid="{6A02E587-4E2E-4041-940E-A4F45CB21CC3}"/>
    <cellStyle name="Normal 48 2" xfId="2954" xr:uid="{F078DB3B-4364-4CF0-8B08-4590DDD0A4E5}"/>
    <cellStyle name="Normal 48 2 2" xfId="2955" xr:uid="{E71BC8A6-75A9-45F3-95DB-8E6DE627A046}"/>
    <cellStyle name="Normal 48 3" xfId="2956" xr:uid="{7EFCC21B-0570-4A4C-BD3E-33226125C84F}"/>
    <cellStyle name="Normal 48 4" xfId="2957" xr:uid="{3129AB7D-73A3-4140-AE52-9C8345C8EA89}"/>
    <cellStyle name="Normal 49" xfId="1905" xr:uid="{448FA5A2-C2B6-49B0-9A62-E930D22530E3}"/>
    <cellStyle name="Normal 49 2" xfId="2958" xr:uid="{3BED503B-D14F-4F86-8E3D-58F0A7836C2B}"/>
    <cellStyle name="Normal 49 2 2" xfId="2959" xr:uid="{BF44CD2C-42EA-4761-90FC-F4AB11C1508E}"/>
    <cellStyle name="Normal 49 2 3" xfId="2960" xr:uid="{41A8E3C3-8A7E-4707-A128-81F419BC88FE}"/>
    <cellStyle name="Normal 49 3" xfId="2961" xr:uid="{D4831280-ED1C-4764-AFDB-4ED18BE6F628}"/>
    <cellStyle name="Normal 49 3 2" xfId="2962" xr:uid="{683F1531-C89D-448D-B4E6-EF04AC6AB1DE}"/>
    <cellStyle name="Normal 49 4" xfId="2963" xr:uid="{C1DBE40F-BF39-4604-B173-B725C079E481}"/>
    <cellStyle name="Normal 5" xfId="333" xr:uid="{25C39597-5071-4AF5-B9C5-6A0870EEF57A}"/>
    <cellStyle name="Normal 5 2" xfId="464" xr:uid="{0E8C4E70-7B90-4DE5-8708-6FD3604343CB}"/>
    <cellStyle name="Normal 5 2 2" xfId="471" xr:uid="{1AE6C7ED-ACC4-430C-9184-20A649B7C590}"/>
    <cellStyle name="Normal 5 2 2 2" xfId="477" xr:uid="{A0F9EE3D-AB43-46C4-BEEE-963C4A94FAFB}"/>
    <cellStyle name="Normal 5 2 2 2 2" xfId="492" xr:uid="{F73F32EC-DEED-4748-B865-7459568553B8}"/>
    <cellStyle name="Normal 5 2 2 2 2 2" xfId="621" xr:uid="{BFD37172-C256-47BC-BAED-416259564D8C}"/>
    <cellStyle name="Normal 5 2 2 2 3" xfId="620" xr:uid="{BA9F2F68-2E63-4CE3-A69A-006D13D98A9B}"/>
    <cellStyle name="Normal 5 2 2 3" xfId="491" xr:uid="{79626ED8-2F56-440C-B313-E4642735E83F}"/>
    <cellStyle name="Normal 5 2 2 3 2" xfId="622" xr:uid="{A878138B-8DBE-4DD0-B504-3C93BF1095D2}"/>
    <cellStyle name="Normal 5 2 2 4" xfId="619" xr:uid="{475D0D20-EB63-4238-9052-084A33540585}"/>
    <cellStyle name="Normal 5 2 3" xfId="476" xr:uid="{72E368A3-0C2D-4A23-B214-04C07F6BDD49}"/>
    <cellStyle name="Normal 5 2 3 2" xfId="493" xr:uid="{38B370EB-5AF4-4EE5-A3CD-04094EF8CCDE}"/>
    <cellStyle name="Normal 5 2 3 2 2" xfId="624" xr:uid="{B85964C0-BE51-4CAA-BF99-F8B1A80A83F4}"/>
    <cellStyle name="Normal 5 2 3 3" xfId="623" xr:uid="{8F4B3795-6259-4FC1-ADDA-5BA876488654}"/>
    <cellStyle name="Normal 5 2 4" xfId="490" xr:uid="{C285389F-B229-49C3-A481-9BCFD77D27A0}"/>
    <cellStyle name="Normal 5 2 4 2" xfId="625" xr:uid="{55AC84EF-CEF0-41B2-BF8B-FC4C8D766151}"/>
    <cellStyle name="Normal 5 2 5" xfId="599" xr:uid="{94AA348B-0E0E-462F-8418-46E0D5CAE1D1}"/>
    <cellStyle name="Normal 5 2 5 2" xfId="626" xr:uid="{B8698F7C-47B6-49A3-A795-5B95966FF283}"/>
    <cellStyle name="Normal 5 2 6" xfId="618" xr:uid="{774CDE38-208D-4954-8036-F9A7A75B2454}"/>
    <cellStyle name="Normal 5 3" xfId="468" xr:uid="{FEBAD175-6737-4CD5-A13C-2749DB648133}"/>
    <cellStyle name="Normal 5 3 2" xfId="478" xr:uid="{AC7B9495-B091-49BA-9A31-F95434892A69}"/>
    <cellStyle name="Normal 5 3 2 2" xfId="495" xr:uid="{03B07565-AA0A-4452-A843-C7BE5FB1BB87}"/>
    <cellStyle name="Normal 5 3 2 2 2" xfId="629" xr:uid="{300B0C01-4E98-4495-A219-23F3BB325BB7}"/>
    <cellStyle name="Normal 5 3 2 3" xfId="628" xr:uid="{7EBF9411-BBB9-4D3B-9816-56AB1D2E6801}"/>
    <cellStyle name="Normal 5 3 3" xfId="494" xr:uid="{1F2A67E9-E3BC-49A0-B129-B69803DF2485}"/>
    <cellStyle name="Normal 5 3 3 2" xfId="630" xr:uid="{2C44ED34-2B5D-4892-9F87-7521685ACABE}"/>
    <cellStyle name="Normal 5 3 4" xfId="627" xr:uid="{727B3F2B-84A4-4BFA-BF1C-5FBF77737960}"/>
    <cellStyle name="Normal 5 3 5" xfId="2964" xr:uid="{160A8C15-60AA-4A8C-8CB7-54E1C8326429}"/>
    <cellStyle name="Normal 5 4" xfId="475" xr:uid="{86AA8BB2-F662-41E5-AC02-9D18EA844997}"/>
    <cellStyle name="Normal 5 4 2" xfId="496" xr:uid="{E7EDAF3E-A0DF-4766-84FB-64CA34FBD9A2}"/>
    <cellStyle name="Normal 5 4 2 2" xfId="632" xr:uid="{18772384-D091-4572-A70F-C19058613572}"/>
    <cellStyle name="Normal 5 4 3" xfId="631" xr:uid="{C827A801-B475-4ED2-82BE-438E9621C238}"/>
    <cellStyle name="Normal 5 4 4" xfId="2965" xr:uid="{7F962565-1ECC-4F89-8D90-8A57E8CB2B1A}"/>
    <cellStyle name="Normal 5 5" xfId="489" xr:uid="{AC39758F-E374-42A4-BEE2-585F0B098E1B}"/>
    <cellStyle name="Normal 5 5 2" xfId="633" xr:uid="{0EC876FA-22DE-4271-B9FC-C998814459F1}"/>
    <cellStyle name="Normal 5 6" xfId="533" xr:uid="{386A7F5C-EA50-41A1-AB1B-47FDC8D17ECD}"/>
    <cellStyle name="Normal 5 7" xfId="617" xr:uid="{ED769245-A66E-4C27-BA75-31D4ED9562C0}"/>
    <cellStyle name="Normal 5 8" xfId="455" xr:uid="{B78E9216-BD96-456A-A27B-7A2968305376}"/>
    <cellStyle name="Normal 5 9" xfId="2966" xr:uid="{C56BCA64-CF10-4752-BEAB-38108B1B48C0}"/>
    <cellStyle name="Normal 5_Division Plan Format 2010 07 17 (Jun Fcst)" xfId="2967" xr:uid="{3A8816D8-8AC2-473A-9587-45608188ED61}"/>
    <cellStyle name="Normal 50" xfId="1906" xr:uid="{F55ED6F4-CCD8-4C42-9FAB-0C1818E37B73}"/>
    <cellStyle name="Normal 50 2" xfId="2968" xr:uid="{8D536A3B-1269-4779-A2D4-8C9C320E563A}"/>
    <cellStyle name="Normal 50 2 2" xfId="2969" xr:uid="{63076C02-4D35-489D-A1EA-DBF296582596}"/>
    <cellStyle name="Normal 50 2 3" xfId="2970" xr:uid="{38376FA2-817B-4EE0-B1F8-A85ABF62ED3D}"/>
    <cellStyle name="Normal 50 3" xfId="2971" xr:uid="{184C98D5-FF42-4628-90E9-17E7A94CA5C5}"/>
    <cellStyle name="Normal 50 3 2" xfId="2972" xr:uid="{18D2AF1E-596D-4430-95E7-337BD99FAEE5}"/>
    <cellStyle name="Normal 50 4" xfId="2973" xr:uid="{3CF9613B-FC76-4064-BDAC-3DA6C6B56513}"/>
    <cellStyle name="Normal 51" xfId="1907" xr:uid="{C6F86C15-B590-418A-884B-8F8CA5A81A97}"/>
    <cellStyle name="Normal 51 2" xfId="2974" xr:uid="{5A40A464-7228-46CE-A621-51F738FBA7DC}"/>
    <cellStyle name="Normal 52" xfId="1908" xr:uid="{67A342B2-FF0D-4A15-BC79-7B72F99B8783}"/>
    <cellStyle name="Normal 52 2" xfId="2975" xr:uid="{7CFCEF40-DF00-4DF2-84D5-7F5721526180}"/>
    <cellStyle name="Normal 53" xfId="1909" xr:uid="{36C10D77-22D4-40CA-9579-E948F7A54A6D}"/>
    <cellStyle name="Normal 53 2" xfId="2976" xr:uid="{D3C938A3-E793-4BFC-B40A-A1620C3E3BEA}"/>
    <cellStyle name="Normal 54" xfId="1910" xr:uid="{2DF715A5-DAB2-4CF0-8674-B38C7E500096}"/>
    <cellStyle name="Normal 54 2" xfId="2977" xr:uid="{0BAA2325-503A-42FF-94DF-525B852ED1EA}"/>
    <cellStyle name="Normal 55" xfId="1911" xr:uid="{96285F41-36E6-4F80-890A-58A2434B36DE}"/>
    <cellStyle name="Normal 55 2" xfId="2978" xr:uid="{D0B479E3-1A9B-425A-9D9F-ACD9448FFD82}"/>
    <cellStyle name="Normal 56" xfId="1912" xr:uid="{7E88FB62-8473-4C46-92BF-73DD31BB9A1D}"/>
    <cellStyle name="Normal 56 2" xfId="2979" xr:uid="{84A8DC26-7626-41E8-8ADF-D6A19BD45191}"/>
    <cellStyle name="Normal 57" xfId="1913" xr:uid="{6E6D67DB-9334-4181-A31D-2F1FE6E533E3}"/>
    <cellStyle name="Normal 57 2" xfId="2980" xr:uid="{BD1B1F8A-7947-403A-8AAC-F8E9C2D663E3}"/>
    <cellStyle name="Normal 58" xfId="1914" xr:uid="{B37EC65A-5FB8-4587-BC2B-B7F44CBFC6E6}"/>
    <cellStyle name="Normal 58 2" xfId="2981" xr:uid="{0E1A7102-DB7D-428A-9CA1-DDC9BEA877B8}"/>
    <cellStyle name="Normal 59" xfId="1915" xr:uid="{CC5B61A8-C35E-4E55-905A-505BE737A453}"/>
    <cellStyle name="Normal 59 2" xfId="2982" xr:uid="{5FBA7313-9494-4C25-86FD-E495944E7543}"/>
    <cellStyle name="Normal 6" xfId="334" xr:uid="{A6235B0A-4153-43AD-9FF2-F0A6E551D0F6}"/>
    <cellStyle name="Normal 6 10" xfId="600" xr:uid="{F92E7302-3D56-469A-984A-1B42D21FACCF}"/>
    <cellStyle name="Normal 6 10 2" xfId="635" xr:uid="{0E7B981E-9BC4-4FC3-B1B6-8D8E5371A099}"/>
    <cellStyle name="Normal 6 11" xfId="634" xr:uid="{5AB15106-A98F-4D69-A15C-4217EEE2B2CF}"/>
    <cellStyle name="Normal 6 2" xfId="465" xr:uid="{949B0B07-DA9C-4A5E-88EF-C840F87BCB50}"/>
    <cellStyle name="Normal 6 2 2" xfId="472" xr:uid="{B7CBA311-3688-4C1A-8E17-A8DAC17F40CC}"/>
    <cellStyle name="Normal 6 2 2 2" xfId="481" xr:uid="{FA818D5A-93D2-4FF6-97E6-CB95DF82A4B1}"/>
    <cellStyle name="Normal 6 2 2 2 2" xfId="500" xr:uid="{3AB1295C-4828-4B38-A4A5-83982B983CD5}"/>
    <cellStyle name="Normal 6 2 2 2 2 2" xfId="639" xr:uid="{C83D6693-3E85-48D2-8A23-92E8D7F00030}"/>
    <cellStyle name="Normal 6 2 2 2 3" xfId="638" xr:uid="{A4D88F8E-540E-45B5-B32A-ED418F79958A}"/>
    <cellStyle name="Normal 6 2 2 3" xfId="499" xr:uid="{1F394E48-CC49-4551-BE2E-7EBAD909FC58}"/>
    <cellStyle name="Normal 6 2 2 3 2" xfId="640" xr:uid="{7DEBA1F2-C2BA-4F7B-9315-07A46B47C548}"/>
    <cellStyle name="Normal 6 2 2 4" xfId="637" xr:uid="{C9F75BCB-F68D-4D33-B53A-666923B60DC8}"/>
    <cellStyle name="Normal 6 2 3" xfId="480" xr:uid="{72136175-DDEF-4804-90DD-8D4F08621A7A}"/>
    <cellStyle name="Normal 6 2 3 2" xfId="501" xr:uid="{83534BA5-CFE2-4FB5-82DA-75A363BE3C6A}"/>
    <cellStyle name="Normal 6 2 3 2 2" xfId="642" xr:uid="{76AF876E-8EAB-475D-9E42-F0F766FA4D18}"/>
    <cellStyle name="Normal 6 2 3 3" xfId="641" xr:uid="{9E559797-A3F0-4BA8-89C1-146906843E31}"/>
    <cellStyle name="Normal 6 2 4" xfId="498" xr:uid="{835856D7-171E-49B7-B726-8A275F56418A}"/>
    <cellStyle name="Normal 6 2 4 2" xfId="643" xr:uid="{79C28F54-B78E-4BB4-A0A0-C0EC8DBD94B0}"/>
    <cellStyle name="Normal 6 2 5" xfId="601" xr:uid="{C41E3970-0802-4263-988E-B3DB26E98691}"/>
    <cellStyle name="Normal 6 2 5 2" xfId="644" xr:uid="{BAB099AF-3D9C-4942-B093-3C5B139722EA}"/>
    <cellStyle name="Normal 6 2 6" xfId="636" xr:uid="{B4045AF6-E20C-4D15-A6F3-D280890D93A4}"/>
    <cellStyle name="Normal 6 3" xfId="467" xr:uid="{86A71B0A-C625-4204-93F4-D5B94B9E2087}"/>
    <cellStyle name="Normal 6 3 2" xfId="474" xr:uid="{DFD38826-B5EF-48C4-AFF7-107850E82B95}"/>
    <cellStyle name="Normal 6 3 2 2" xfId="483" xr:uid="{3F28059D-B026-47AF-8DC8-6CDD96317A69}"/>
    <cellStyle name="Normal 6 3 2 2 2" xfId="504" xr:uid="{CF11106A-0155-4B7D-AD5E-02E47303909C}"/>
    <cellStyle name="Normal 6 3 2 2 2 2" xfId="648" xr:uid="{7AA68FCA-A143-4FE6-83E4-6F6118DC68F7}"/>
    <cellStyle name="Normal 6 3 2 2 3" xfId="647" xr:uid="{02B8DC6B-0FF0-415D-91B7-5C0F9AEB9A32}"/>
    <cellStyle name="Normal 6 3 2 3" xfId="503" xr:uid="{4C8609B8-C402-4F11-97B6-8078BA24C15F}"/>
    <cellStyle name="Normal 6 3 2 3 2" xfId="649" xr:uid="{6FCAF94E-1EE1-4624-912D-D7779FF17D03}"/>
    <cellStyle name="Normal 6 3 2 4" xfId="646" xr:uid="{16FE2DE6-E268-4C15-B777-B17763EF2B86}"/>
    <cellStyle name="Normal 6 3 3" xfId="482" xr:uid="{F179DF7A-139F-46B4-84B3-031B80931255}"/>
    <cellStyle name="Normal 6 3 3 2" xfId="505" xr:uid="{2A45B916-E9AF-4763-A288-835C95976E74}"/>
    <cellStyle name="Normal 6 3 3 2 2" xfId="651" xr:uid="{C07226D7-336D-4DC7-AB9C-FC5EEBE8AB50}"/>
    <cellStyle name="Normal 6 3 3 3" xfId="650" xr:uid="{6FD7E3AA-E211-4EEB-8012-1CE398D140AD}"/>
    <cellStyle name="Normal 6 3 4" xfId="502" xr:uid="{FB98D89B-960F-49D1-9472-E5F51C14EEBB}"/>
    <cellStyle name="Normal 6 3 4 2" xfId="652" xr:uid="{0332E7DF-432A-4D80-AAB5-05BDA5D190DA}"/>
    <cellStyle name="Normal 6 3 5" xfId="645" xr:uid="{78567CD1-04E3-453D-9391-2863F1A3CAD6}"/>
    <cellStyle name="Normal 6 4" xfId="469" xr:uid="{707E3D5F-D443-4BDA-A9C4-FC3A5CFC1133}"/>
    <cellStyle name="Normal 6 4 2" xfId="484" xr:uid="{A11EA8BD-E5AD-403B-BDF3-334EFA0A1422}"/>
    <cellStyle name="Normal 6 4 2 2" xfId="507" xr:uid="{8C5425D5-25D9-466C-BE79-536EBEC14411}"/>
    <cellStyle name="Normal 6 4 2 2 2" xfId="655" xr:uid="{B838BEB1-74FD-4FEC-B21C-01BD4B90C914}"/>
    <cellStyle name="Normal 6 4 2 3" xfId="654" xr:uid="{D3569D39-F140-44D0-91AF-3C89E917E3AB}"/>
    <cellStyle name="Normal 6 4 3" xfId="506" xr:uid="{B055326F-D4EB-4557-BB69-EDDC58AE25C1}"/>
    <cellStyle name="Normal 6 4 3 2" xfId="656" xr:uid="{785E3F47-DF68-45AC-8CEA-7D3B0948580B}"/>
    <cellStyle name="Normal 6 4 4" xfId="653" xr:uid="{8F0CED88-6136-4EAF-9D3B-8995A7ADD8C1}"/>
    <cellStyle name="Normal 6 5" xfId="479" xr:uid="{3F39A1DB-E85A-444C-B4A9-769CC40619B3}"/>
    <cellStyle name="Normal 6 5 2" xfId="508" xr:uid="{514B5055-1E4D-4DEA-BA8F-843F41C25E73}"/>
    <cellStyle name="Normal 6 5 2 2" xfId="658" xr:uid="{B6B8051C-0C93-4033-B785-F6D8C77FC0F5}"/>
    <cellStyle name="Normal 6 5 3" xfId="657" xr:uid="{66570C0D-9D55-4436-804D-C82A178DF1B2}"/>
    <cellStyle name="Normal 6 6" xfId="497" xr:uid="{46B25385-3B8E-4836-A3D6-CE4AF70FC021}"/>
    <cellStyle name="Normal 6 6 2" xfId="659" xr:uid="{98FA83A1-B2CA-4ABD-8C5C-5D77752D8BA3}"/>
    <cellStyle name="Normal 6 7" xfId="534" xr:uid="{89D06ACF-A8C4-428B-BF9E-7F55DAE2EE6D}"/>
    <cellStyle name="Normal 6 7 2" xfId="660" xr:uid="{F5011F64-C5F3-49B5-82C3-57D10D3D44AF}"/>
    <cellStyle name="Normal 6 8" xfId="570" xr:uid="{52A2F6D9-9F86-4253-884C-395CA974D6E4}"/>
    <cellStyle name="Normal 6 8 2" xfId="661" xr:uid="{932683C3-E5C8-44F6-B663-E8A355A0828E}"/>
    <cellStyle name="Normal 6 9" xfId="573" xr:uid="{273E5C03-C9B5-40E6-86CE-F03ADA6634B4}"/>
    <cellStyle name="Normal 6 9 2" xfId="662" xr:uid="{392C00C7-7B90-4026-8B96-5F00419DF389}"/>
    <cellStyle name="Normal 60" xfId="1916" xr:uid="{7D67AF45-6AFC-40CC-92AE-8315D70BC895}"/>
    <cellStyle name="Normal 60 2" xfId="2983" xr:uid="{44C42677-0691-4A5B-80ED-A1F9A239480A}"/>
    <cellStyle name="Normal 61" xfId="1917" xr:uid="{AA9921DB-57FD-4383-A0A6-E1862DFFC8A4}"/>
    <cellStyle name="Normal 61 2" xfId="2984" xr:uid="{C6E1FA41-9D3C-4D6A-B74B-EAB8C4E8E53C}"/>
    <cellStyle name="Normal 62" xfId="1918" xr:uid="{1DA1E21D-2177-49F3-8D6B-B01CC6E190F3}"/>
    <cellStyle name="Normal 62 2" xfId="2985" xr:uid="{3DCB308C-D835-4432-B150-C2C20820613C}"/>
    <cellStyle name="Normal 63" xfId="1919" xr:uid="{502A5908-BA35-4632-92AB-D4F27B7D8E1D}"/>
    <cellStyle name="Normal 63 2" xfId="2986" xr:uid="{AB02360B-53A2-4E3A-AB3C-491BF38C8A24}"/>
    <cellStyle name="Normal 64" xfId="1920" xr:uid="{E79F15C3-2448-45FF-A684-EBCA45709BD0}"/>
    <cellStyle name="Normal 65" xfId="1921" xr:uid="{CF1FA9BA-7C06-4E4B-87FD-E1256A2C3CD4}"/>
    <cellStyle name="Normal 65 2" xfId="2987" xr:uid="{97516435-33DC-4330-B8E9-9B6E5892DAE5}"/>
    <cellStyle name="Normal 66" xfId="1922" xr:uid="{A1936C49-ADF9-4AA5-840D-4A94F9F13B1F}"/>
    <cellStyle name="Normal 66 2" xfId="2988" xr:uid="{23FFFDB8-4A9A-49BE-BF6A-C936AEAB1D36}"/>
    <cellStyle name="Normal 67" xfId="1923" xr:uid="{658FA08E-02C9-4CC6-A372-162493E42DBD}"/>
    <cellStyle name="Normal 67 2" xfId="2989" xr:uid="{796C9740-FC82-4F60-97E9-AAC72239F544}"/>
    <cellStyle name="Normal 68" xfId="1924" xr:uid="{BE80F109-8090-44FE-A5A1-C09803D9594E}"/>
    <cellStyle name="Normal 68 2" xfId="2990" xr:uid="{27AAD447-70A2-4E36-B66B-BFD6F3E433D0}"/>
    <cellStyle name="Normal 69" xfId="1925" xr:uid="{B8D112F1-050B-4F9A-BC1F-66AC5020CE4E}"/>
    <cellStyle name="Normal 69 2" xfId="2991" xr:uid="{AA175518-FFCA-4B20-988B-D5ABFCFF93F8}"/>
    <cellStyle name="Normal 7" xfId="207" xr:uid="{ABBBF9B0-45D9-4D8F-9CA5-AB81D7199FD3}"/>
    <cellStyle name="Normal 7 2" xfId="466" xr:uid="{5886AEBA-3CE8-4BDC-803A-31387B6816B2}"/>
    <cellStyle name="Normal 7 2 2" xfId="473" xr:uid="{DBC533CA-9648-4855-B26C-80019827E18D}"/>
    <cellStyle name="Normal 7 2 2 2" xfId="487" xr:uid="{B4E6B963-7238-4CF3-8048-CD0BBADD7BCC}"/>
    <cellStyle name="Normal 7 2 2 2 2" xfId="512" xr:uid="{FE9E7CC8-5454-4AEC-93D5-51E018DA4F70}"/>
    <cellStyle name="Normal 7 2 2 2 2 2" xfId="667" xr:uid="{463EB320-6C7E-4F17-A9BC-1A8768076115}"/>
    <cellStyle name="Normal 7 2 2 2 3" xfId="666" xr:uid="{6E387CB4-76F6-4ABE-B5FF-E98E53CE63D2}"/>
    <cellStyle name="Normal 7 2 2 3" xfId="511" xr:uid="{D60CED29-B1DD-40C1-8B13-D72FAFCD00F7}"/>
    <cellStyle name="Normal 7 2 2 3 2" xfId="668" xr:uid="{88A2BFE4-0ACD-42FF-8401-C07D6AA962C6}"/>
    <cellStyle name="Normal 7 2 2 4" xfId="665" xr:uid="{6BF2369A-9BCB-4394-BB6A-5EC6620597B7}"/>
    <cellStyle name="Normal 7 2 3" xfId="486" xr:uid="{7F7DBA06-C74A-4B47-BC26-9D773D5E7683}"/>
    <cellStyle name="Normal 7 2 3 2" xfId="513" xr:uid="{6EB9F6DB-5BFF-4AFF-A15B-057C3557652C}"/>
    <cellStyle name="Normal 7 2 3 2 2" xfId="670" xr:uid="{577B0900-1CEB-453E-9340-F9EB6891A306}"/>
    <cellStyle name="Normal 7 2 3 3" xfId="669" xr:uid="{8856D94C-D281-4E58-AFBA-B95479A73EAF}"/>
    <cellStyle name="Normal 7 2 4" xfId="510" xr:uid="{808CAEC8-11B8-449F-B01E-0173EB7BAD4D}"/>
    <cellStyle name="Normal 7 2 4 2" xfId="671" xr:uid="{900DAD75-9B14-453F-8F61-D235A48FE8BD}"/>
    <cellStyle name="Normal 7 2 5" xfId="602" xr:uid="{D82B0EB3-6F62-49D1-8D56-70ED0B261487}"/>
    <cellStyle name="Normal 7 2 5 2" xfId="672" xr:uid="{EF80930F-C256-436F-BA71-AD8A9005431A}"/>
    <cellStyle name="Normal 7 2 6" xfId="664" xr:uid="{CC6FFE74-A05B-4867-A3B7-C84519410C82}"/>
    <cellStyle name="Normal 7 3" xfId="470" xr:uid="{EE798E89-D5D0-4859-A388-CD4A38677CFC}"/>
    <cellStyle name="Normal 7 3 2" xfId="488" xr:uid="{FFBD5806-96C0-443A-BADE-2FC212EEFEC1}"/>
    <cellStyle name="Normal 7 3 2 2" xfId="515" xr:uid="{1F508394-4C09-44F4-BA8E-0459BA52D74B}"/>
    <cellStyle name="Normal 7 3 2 2 2" xfId="675" xr:uid="{89F469FA-7D52-4606-A0FC-D81A95E8F9E0}"/>
    <cellStyle name="Normal 7 3 2 3" xfId="674" xr:uid="{721E75D9-299B-4A0A-A6A1-76E45BC4B7CB}"/>
    <cellStyle name="Normal 7 3 3" xfId="514" xr:uid="{D1E5E889-4664-4B5D-8F8C-64FBE551BE98}"/>
    <cellStyle name="Normal 7 3 3 2" xfId="676" xr:uid="{2639223B-2232-4921-BBA3-B94632F85A99}"/>
    <cellStyle name="Normal 7 3 4" xfId="673" xr:uid="{C03AF30C-A1A1-4145-AD9E-B852D63A7B9E}"/>
    <cellStyle name="Normal 7 4" xfId="485" xr:uid="{5ADD22E4-7C08-44B3-B323-D8DD5FC0653F}"/>
    <cellStyle name="Normal 7 4 2" xfId="516" xr:uid="{52EB47AB-5144-400C-80E4-4A343F8AF7A5}"/>
    <cellStyle name="Normal 7 4 2 2" xfId="678" xr:uid="{98FB6443-2E93-42E1-8B68-BC1CBF183A81}"/>
    <cellStyle name="Normal 7 4 3" xfId="677" xr:uid="{519FCB4A-92AE-4105-8132-A7AC47D0E0AC}"/>
    <cellStyle name="Normal 7 5" xfId="509" xr:uid="{A9E61094-C0A4-4C0D-AACE-6151DAEA3CB7}"/>
    <cellStyle name="Normal 7 5 2" xfId="679" xr:uid="{35C16D18-76BE-45DF-9148-DF9C4A4F9CA3}"/>
    <cellStyle name="Normal 7 6" xfId="522" xr:uid="{ABE74B16-03BF-4517-9060-4000688FF25B}"/>
    <cellStyle name="Normal 7 7" xfId="663" xr:uid="{BC9A93D1-FCAD-4A25-8C9A-BC774E3D0580}"/>
    <cellStyle name="Normal 7 8" xfId="463" xr:uid="{23973D78-4DDD-4BDC-8311-849FB0AFE1EC}"/>
    <cellStyle name="Normal 70" xfId="1926" xr:uid="{0E9F5ADB-9D48-4423-9AAD-F4D315C9B975}"/>
    <cellStyle name="Normal 70 2" xfId="2992" xr:uid="{0A777052-F209-4089-9A20-7ADEEE358F0F}"/>
    <cellStyle name="Normal 71" xfId="1927" xr:uid="{D713B7D0-91F4-4A07-BE22-45F28D86EB6F}"/>
    <cellStyle name="Normal 71 2" xfId="2993" xr:uid="{8246565C-DDFD-4692-B7D0-74F755BBE088}"/>
    <cellStyle name="Normal 71 3" xfId="2994" xr:uid="{F1B2CA72-02FB-4BFC-B060-CF533E87AAEB}"/>
    <cellStyle name="Normal 72" xfId="1928" xr:uid="{9B2928C2-37C4-4D6C-AC6A-7A647C68DE47}"/>
    <cellStyle name="Normal 72 2" xfId="2995" xr:uid="{46D6E1E4-DB4B-4A3C-ACC2-9E1770928C88}"/>
    <cellStyle name="Normal 73" xfId="1929" xr:uid="{60A4FE89-A255-43CA-A19F-282EB254553E}"/>
    <cellStyle name="Normal 73 2" xfId="2996" xr:uid="{B8DF2923-4C63-490C-9A64-CD57D9AD9F08}"/>
    <cellStyle name="Normal 74" xfId="1930" xr:uid="{F94A54F8-9167-40EA-9992-5D1EB057DF42}"/>
    <cellStyle name="Normal 74 2" xfId="2997" xr:uid="{E24B1170-E825-4076-BF09-49183DDDCDB7}"/>
    <cellStyle name="Normal 75" xfId="1931" xr:uid="{0D1282EC-CDD9-4A36-86B2-038B80A7FC62}"/>
    <cellStyle name="Normal 75 2" xfId="2998" xr:uid="{B73D6FE2-7B7C-4044-86EF-98144485993E}"/>
    <cellStyle name="Normal 76" xfId="1932" xr:uid="{3139421C-AB35-4A63-AFB8-81E3E97A7B10}"/>
    <cellStyle name="Normal 76 2" xfId="2999" xr:uid="{7DBD7A3D-0936-4979-B62D-4B6CB4D696EC}"/>
    <cellStyle name="Normal 77" xfId="1933" xr:uid="{FC65B784-0495-45D8-9224-94954238D151}"/>
    <cellStyle name="Normal 77 2" xfId="3000" xr:uid="{25CD3514-27D7-48DA-A141-E9F4A3B839EB}"/>
    <cellStyle name="Normal 78" xfId="1934" xr:uid="{B99DC913-6CC6-4647-B42F-7CB231A18DCF}"/>
    <cellStyle name="Normal 78 2" xfId="3001" xr:uid="{C01679C2-B380-4383-893F-1D6A8F4218CB}"/>
    <cellStyle name="Normal 79" xfId="1935" xr:uid="{E0276D2C-4C71-471B-AE9A-2D24E4967288}"/>
    <cellStyle name="Normal 79 2" xfId="3002" xr:uid="{4590BA2B-FE6D-42B6-B0AD-40493405994C}"/>
    <cellStyle name="Normal 8" xfId="410" xr:uid="{0C0D09AF-4BB2-417C-86FB-05B121455E84}"/>
    <cellStyle name="Normal 8 2" xfId="604" xr:uid="{7B3FA345-EEC7-4B8B-B76A-5E4CED75F20D}"/>
    <cellStyle name="Normal 8 2 2" xfId="3003" xr:uid="{5FCF88BA-633F-45C5-B48D-9116A4844207}"/>
    <cellStyle name="Normal 8 2 2 2" xfId="3004" xr:uid="{88C43108-0A4A-4633-8E83-CADF3F886FB1}"/>
    <cellStyle name="Normal 8 2 3" xfId="3005" xr:uid="{D6B38AF7-8FE2-46FA-BB74-BDBCCEB5AE82}"/>
    <cellStyle name="Normal 8 3" xfId="603" xr:uid="{13E506B5-2B0A-43FE-818A-145B66DB46BA}"/>
    <cellStyle name="Normal 8 3 2" xfId="3006" xr:uid="{01D13AF3-5EC7-4AD7-B3DF-3A9EE200198B}"/>
    <cellStyle name="Normal 8 3 3" xfId="3007" xr:uid="{44086CF9-6ED1-434D-B5B0-2B5116686DB6}"/>
    <cellStyle name="Normal 8 4" xfId="1936" xr:uid="{818CD750-2DE0-4C58-86A2-C0A32B24F4EC}"/>
    <cellStyle name="Normal 8 4 2" xfId="3008" xr:uid="{2E8482C8-C144-4445-A814-0C9D5F77FDBC}"/>
    <cellStyle name="Normal 8 5" xfId="3009" xr:uid="{4D0EF0DD-726E-4A38-8E9D-4088ECB9CED5}"/>
    <cellStyle name="Normal 8 6" xfId="3010" xr:uid="{7738A055-21CD-4D23-BF7D-149BB7935C76}"/>
    <cellStyle name="Normal 8 7" xfId="3011" xr:uid="{F61CB8E0-833C-4B12-9F28-7C02872A673C}"/>
    <cellStyle name="Normal 8 8" xfId="3012" xr:uid="{3AAE165C-A09E-40ED-A0FD-FBC3110448F3}"/>
    <cellStyle name="Normal 8 9" xfId="3013" xr:uid="{2EF09AC3-7045-43B2-990A-6721DB3A543B}"/>
    <cellStyle name="Normal 80" xfId="1937" xr:uid="{6B630982-E84A-455A-8A9B-6EFB76BB272E}"/>
    <cellStyle name="Normal 80 2" xfId="3014" xr:uid="{923CF9E3-E0F7-4418-8367-627D5359D74B}"/>
    <cellStyle name="Normal 81" xfId="1938" xr:uid="{BCF84DF3-B50D-4110-8C85-753269E210EF}"/>
    <cellStyle name="Normal 81 2" xfId="3015" xr:uid="{CB67627E-A38F-43B6-BC0B-EF873BB5EB98}"/>
    <cellStyle name="Normal 82" xfId="1939" xr:uid="{4F5888B5-F5B6-4157-B13A-FC1E53135DA2}"/>
    <cellStyle name="Normal 82 2" xfId="3016" xr:uid="{AB04C5C2-07EE-41CB-B02D-217E0441E42D}"/>
    <cellStyle name="Normal 83" xfId="1940" xr:uid="{EE82B334-D3D4-407B-BF2B-D82C099EE78E}"/>
    <cellStyle name="Normal 83 2" xfId="3017" xr:uid="{D5117757-6689-451C-BA52-6BF1AFE9F915}"/>
    <cellStyle name="Normal 84" xfId="1941" xr:uid="{7F02F23A-9C45-4F1E-B986-13546644322D}"/>
    <cellStyle name="Normal 84 2" xfId="3018" xr:uid="{692B7276-850E-4231-ADCF-84CCFDFDCEC1}"/>
    <cellStyle name="Normal 85" xfId="1942" xr:uid="{1EFE11E0-3B50-4593-9ADE-AC71AC4F32DB}"/>
    <cellStyle name="Normal 85 2" xfId="3019" xr:uid="{9F760BE3-1B7F-4F4B-95A5-2E659648B2A7}"/>
    <cellStyle name="Normal 86" xfId="1943" xr:uid="{6860E236-AF50-4A18-A2FE-281F98704EE6}"/>
    <cellStyle name="Normal 86 2" xfId="3020" xr:uid="{84485B1C-6D34-46D4-9A86-701557A96643}"/>
    <cellStyle name="Normal 87" xfId="1944" xr:uid="{DC1ECE86-4540-402F-A62F-806452D98924}"/>
    <cellStyle name="Normal 87 2" xfId="3021" xr:uid="{8A4A2D70-A578-40A7-8FA5-50D2E9A756A6}"/>
    <cellStyle name="Normal 88" xfId="1945" xr:uid="{8B3D1797-4760-45CC-81CE-8F7049E60F54}"/>
    <cellStyle name="Normal 88 2" xfId="3022" xr:uid="{331EEFF5-5A24-4270-B58F-C32A61F20D91}"/>
    <cellStyle name="Normal 89" xfId="1946" xr:uid="{119D2684-2C8F-44E8-A32F-8776FC81D7D7}"/>
    <cellStyle name="Normal 89 2" xfId="3023" xr:uid="{5E78E327-DBEF-4187-AA70-15620B75AF66}"/>
    <cellStyle name="Normal 9" xfId="517" xr:uid="{A5087023-3B0F-45DF-8025-CBEC497C363E}"/>
    <cellStyle name="Normal 9 10" xfId="3024" xr:uid="{24E43D16-D48F-49D6-A5EA-939CD6F1AD76}"/>
    <cellStyle name="Normal 9 11" xfId="3025" xr:uid="{EB927E7E-9B74-46F8-8EA6-AF73C005743B}"/>
    <cellStyle name="Normal 9 2" xfId="680" xr:uid="{424CB2EF-D535-4AEE-956C-32CB5FB7FF2D}"/>
    <cellStyle name="Normal 9 2 2" xfId="3026" xr:uid="{1161093C-E566-4970-8EAD-F90804D3F538}"/>
    <cellStyle name="Normal 9 2 3" xfId="3027" xr:uid="{1A93755C-0EC9-42E1-8D87-AB13FAE467FD}"/>
    <cellStyle name="Normal 9 3" xfId="1947" xr:uid="{16C61F3F-2432-4D66-9348-406768865B79}"/>
    <cellStyle name="Normal 9 3 2" xfId="3028" xr:uid="{43BCBEFF-625A-47C9-A3D5-FA55F9425BA2}"/>
    <cellStyle name="Normal 9 4" xfId="3029" xr:uid="{1AFECA3E-26E4-44BB-969E-73B5651B6715}"/>
    <cellStyle name="Normal 9 5" xfId="3714" xr:uid="{01CE35E1-FC6B-4F6C-A0D0-498C19FC35E3}"/>
    <cellStyle name="Normal 90" xfId="1948" xr:uid="{D536FD5B-125A-4C4B-84EC-236F51695272}"/>
    <cellStyle name="Normal 90 2" xfId="3030" xr:uid="{11416D0A-B1E4-48BB-A95A-9FB76FB8592A}"/>
    <cellStyle name="Normal 91" xfId="1949" xr:uid="{846C36D0-DC86-4458-9C9E-833519FD1897}"/>
    <cellStyle name="Normal 91 2" xfId="3031" xr:uid="{BD383548-70C2-4D0D-B901-70D348D9F3F1}"/>
    <cellStyle name="Normal 92" xfId="1950" xr:uid="{0A9DF2F6-954D-49D6-8A9D-28146463F33B}"/>
    <cellStyle name="Normal 92 2" xfId="3032" xr:uid="{F0F0F099-43CA-44CB-81B9-97405F797F0E}"/>
    <cellStyle name="Normal 93" xfId="1951" xr:uid="{3DFB417D-613D-42A9-ABD8-A26F95C757B6}"/>
    <cellStyle name="Normal 94" xfId="1952" xr:uid="{0D09E531-B867-436A-B704-38D2CC9B0F08}"/>
    <cellStyle name="Normal 95" xfId="1953" xr:uid="{A4F94138-13C5-4298-A004-D9989149F0DC}"/>
    <cellStyle name="Normal 96" xfId="1954" xr:uid="{9173FF8A-1BFF-476E-98DF-2BFD452C1FF2}"/>
    <cellStyle name="Normal 97" xfId="1955" xr:uid="{9A0B9264-1D5C-4235-B5B6-65D230A4BBFA}"/>
    <cellStyle name="Normal 98" xfId="1956" xr:uid="{C878D85C-EF67-43CD-94B2-0B26F5DBA042}"/>
    <cellStyle name="Normal 99" xfId="1957" xr:uid="{608E6265-FF10-46D4-809C-37B781811A52}"/>
    <cellStyle name="Normal GHG Numbers (0.00)" xfId="335" xr:uid="{2E7CBE15-47E6-4375-A1C1-58D243CB6B1E}"/>
    <cellStyle name="Normal GHG Numbers (0.00) 2" xfId="336" xr:uid="{455709D7-7DC0-4F22-9520-9EDC28C5E2AE}"/>
    <cellStyle name="Normal GHG Numbers (0.00) 3" xfId="210" xr:uid="{2211D663-AC59-4067-849C-7AB1F09A7BD1}"/>
    <cellStyle name="Normal GHG Numbers (0.00) 3 2" xfId="605" xr:uid="{91809921-2D25-4A0C-95A6-E00546476B3C}"/>
    <cellStyle name="Normal GHG Numbers (0.00) 3 2 2" xfId="754" xr:uid="{C784EA60-1EFE-4DAA-BF08-3A54836ECA8D}"/>
    <cellStyle name="Normal GHG Numbers (0.00) 3 2 2 10" xfId="14730" xr:uid="{27C573B0-7034-4E05-BC91-9D888486F3CD}"/>
    <cellStyle name="Normal GHG Numbers (0.00) 3 2 2 11" xfId="18008" xr:uid="{2C0B8F3C-C7E2-4EA0-B8E7-71269536B22A}"/>
    <cellStyle name="Normal GHG Numbers (0.00) 3 2 2 2" xfId="969" xr:uid="{0BFBE551-A0D1-439E-B603-9D3570AD4BF6}"/>
    <cellStyle name="Normal GHG Numbers (0.00) 3 2 2 2 10" xfId="18222" xr:uid="{5A70575F-5252-4851-9871-27954086AB46}"/>
    <cellStyle name="Normal GHG Numbers (0.00) 3 2 2 2 2" xfId="1287" xr:uid="{2FC32810-34FB-4A57-B1BD-ACA6D761FD56}"/>
    <cellStyle name="Normal GHG Numbers (0.00) 3 2 2 2 2 2" xfId="5489" xr:uid="{76E59CE3-8754-45EB-B014-0DF0D85851AC}"/>
    <cellStyle name="Normal GHG Numbers (0.00) 3 2 2 2 2 2 2" xfId="16921" xr:uid="{75336E74-99F4-4790-B847-149DC41921CC}"/>
    <cellStyle name="Normal GHG Numbers (0.00) 3 2 2 2 2 3" xfId="5105" xr:uid="{9ECC2F18-CC98-4737-A1D1-2FDFA9B25390}"/>
    <cellStyle name="Normal GHG Numbers (0.00) 3 2 2 2 2 3 2" xfId="16537" xr:uid="{8448480B-87DD-43B9-B484-4EFDF632EE33}"/>
    <cellStyle name="Normal GHG Numbers (0.00) 3 2 2 2 2 4" xfId="6865" xr:uid="{BEE18EA2-991F-4C3E-9E92-AC63AA761D4B}"/>
    <cellStyle name="Normal GHG Numbers (0.00) 3 2 2 2 2 5" xfId="8869" xr:uid="{4DDE7E7C-D8D6-4212-A87D-56301066B56E}"/>
    <cellStyle name="Normal GHG Numbers (0.00) 3 2 2 2 2 6" xfId="9242" xr:uid="{90E64898-0A9F-4361-BBD0-2AF8F57FCC1D}"/>
    <cellStyle name="Normal GHG Numbers (0.00) 3 2 2 2 2 7" xfId="12152" xr:uid="{525C56EF-0F6D-425B-83C5-7DAF81F7266C}"/>
    <cellStyle name="Normal GHG Numbers (0.00) 3 2 2 2 2 8" xfId="14458" xr:uid="{C6A586FD-184F-4EBD-9956-8EDC99148636}"/>
    <cellStyle name="Normal GHG Numbers (0.00) 3 2 2 2 2 9" xfId="18539" xr:uid="{F91BACEF-725E-436A-8FDC-9057E8D3785D}"/>
    <cellStyle name="Normal GHG Numbers (0.00) 3 2 2 2 3" xfId="4016" xr:uid="{414F00DF-BD28-424F-AD25-F8530F5F6072}"/>
    <cellStyle name="Normal GHG Numbers (0.00) 3 2 2 2 3 2" xfId="15448" xr:uid="{2B576187-02A4-4150-B4F1-3775D6BA7C65}"/>
    <cellStyle name="Normal GHG Numbers (0.00) 3 2 2 2 4" xfId="4236" xr:uid="{A8E7E7DA-B218-49CE-A9D0-9EC2B6153BE5}"/>
    <cellStyle name="Normal GHG Numbers (0.00) 3 2 2 2 4 2" xfId="15668" xr:uid="{556F5FFE-D167-4404-9E69-012D72AEBE2A}"/>
    <cellStyle name="Normal GHG Numbers (0.00) 3 2 2 2 5" xfId="6615" xr:uid="{300D927F-C7F6-4DC1-9E05-F0D999142427}"/>
    <cellStyle name="Normal GHG Numbers (0.00) 3 2 2 2 6" xfId="8578" xr:uid="{C437B641-039B-4976-9C23-DB82D609C834}"/>
    <cellStyle name="Normal GHG Numbers (0.00) 3 2 2 2 7" xfId="9905" xr:uid="{7E4FD7A1-5932-4AD5-B984-3D8445F6F5F1}"/>
    <cellStyle name="Normal GHG Numbers (0.00) 3 2 2 2 8" xfId="11559" xr:uid="{36436D5B-88AF-4C8B-B51A-B041002E0E4B}"/>
    <cellStyle name="Normal GHG Numbers (0.00) 3 2 2 2 9" xfId="13671" xr:uid="{E4528E82-4E31-4E7C-8B59-A8D76DE04BD8}"/>
    <cellStyle name="Normal GHG Numbers (0.00) 3 2 2 3" xfId="1235" xr:uid="{68F98184-EB29-4E5D-853A-C6C9BB465F40}"/>
    <cellStyle name="Normal GHG Numbers (0.00) 3 2 2 3 2" xfId="5530" xr:uid="{FABA4460-047B-46DB-A2B8-AD164CA1C4D5}"/>
    <cellStyle name="Normal GHG Numbers (0.00) 3 2 2 3 2 2" xfId="16962" xr:uid="{F3F796AB-08BA-4B50-A3A1-0DEF78E8EFEE}"/>
    <cellStyle name="Normal GHG Numbers (0.00) 3 2 2 3 3" xfId="5096" xr:uid="{733982D9-91A7-4BEE-BF6D-003D38106BEE}"/>
    <cellStyle name="Normal GHG Numbers (0.00) 3 2 2 3 3 2" xfId="16528" xr:uid="{49B31479-A9E1-4D1C-920C-AD645984AA58}"/>
    <cellStyle name="Normal GHG Numbers (0.00) 3 2 2 3 4" xfId="6827" xr:uid="{B14009DF-9D38-4A03-95D6-C06DA7F16AAA}"/>
    <cellStyle name="Normal GHG Numbers (0.00) 3 2 2 3 5" xfId="8817" xr:uid="{5A2E9718-F59A-424A-9FD6-3E0F093F80A5}"/>
    <cellStyle name="Normal GHG Numbers (0.00) 3 2 2 3 6" xfId="9710" xr:uid="{E0DC6693-147A-4D09-9C0E-3964D93CDA2F}"/>
    <cellStyle name="Normal GHG Numbers (0.00) 3 2 2 3 7" xfId="11938" xr:uid="{8BC39289-D259-4CB7-932A-C9A10127B612}"/>
    <cellStyle name="Normal GHG Numbers (0.00) 3 2 2 3 8" xfId="14499" xr:uid="{30B39DFE-16FA-4B90-AF9F-52C4684C0054}"/>
    <cellStyle name="Normal GHG Numbers (0.00) 3 2 2 3 9" xfId="18487" xr:uid="{F53A47F3-0DB9-4084-BC9D-E88810E698AB}"/>
    <cellStyle name="Normal GHG Numbers (0.00) 3 2 2 4" xfId="3840" xr:uid="{02CFB486-65A4-4016-A62E-EC7866A419B0}"/>
    <cellStyle name="Normal GHG Numbers (0.00) 3 2 2 4 2" xfId="15272" xr:uid="{16CA7383-F360-4C4D-8087-7CE29960187D}"/>
    <cellStyle name="Normal GHG Numbers (0.00) 3 2 2 5" xfId="5748" xr:uid="{39698C23-73BC-4ACB-889E-07AC214C851F}"/>
    <cellStyle name="Normal GHG Numbers (0.00) 3 2 2 5 2" xfId="17180" xr:uid="{168C4770-5131-487B-B9EF-563AB80C7338}"/>
    <cellStyle name="Normal GHG Numbers (0.00) 3 2 2 6" xfId="6463" xr:uid="{18D0BAAA-F7CE-4160-89E9-B781456669D6}"/>
    <cellStyle name="Normal GHG Numbers (0.00) 3 2 2 7" xfId="8430" xr:uid="{D2DD97E5-861A-441F-930D-73BA4C2A13A8}"/>
    <cellStyle name="Normal GHG Numbers (0.00) 3 2 2 8" xfId="8289" xr:uid="{F9F8FFE2-4B61-4CB0-AED6-4AC1D3AA56B2}"/>
    <cellStyle name="Normal GHG Numbers (0.00) 3 2 2 9" xfId="11162" xr:uid="{3EAAD4CE-E625-4B9D-B077-165FF753C38C}"/>
    <cellStyle name="Normal GHG Numbers (0.00) 3 2 3" xfId="895" xr:uid="{49E7F0AB-AC1E-46D6-9A72-AC485520F913}"/>
    <cellStyle name="Normal GHG Numbers (0.00) 3 2 3 10" xfId="18148" xr:uid="{A1F60FAA-2D63-40B3-87C6-D410259AA164}"/>
    <cellStyle name="Normal GHG Numbers (0.00) 3 2 3 2" xfId="1437" xr:uid="{E3625129-9557-400E-8FFC-2EBB88018869}"/>
    <cellStyle name="Normal GHG Numbers (0.00) 3 2 3 2 2" xfId="5378" xr:uid="{2653CF84-44AC-4C7C-9051-481774521B2A}"/>
    <cellStyle name="Normal GHG Numbers (0.00) 3 2 3 2 2 2" xfId="16810" xr:uid="{694407D0-F13E-471B-9802-DAF1015E5A31}"/>
    <cellStyle name="Normal GHG Numbers (0.00) 3 2 3 2 3" xfId="5837" xr:uid="{E28D6585-0F67-4EE5-A0D7-E8082E83DBED}"/>
    <cellStyle name="Normal GHG Numbers (0.00) 3 2 3 2 3 2" xfId="17269" xr:uid="{E9C76D31-7B39-40FB-B4C5-55B9813F279A}"/>
    <cellStyle name="Normal GHG Numbers (0.00) 3 2 3 2 4" xfId="6983" xr:uid="{1186C855-C961-4C22-9D3A-9E9F7BBB7AA7}"/>
    <cellStyle name="Normal GHG Numbers (0.00) 3 2 3 2 5" xfId="9019" xr:uid="{1B2645E2-DC4A-4FC1-8A84-D577DBA98B89}"/>
    <cellStyle name="Normal GHG Numbers (0.00) 3 2 3 2 6" xfId="9591" xr:uid="{52B6BCB6-4A30-47EC-A7E0-3A53B8ECE919}"/>
    <cellStyle name="Normal GHG Numbers (0.00) 3 2 3 2 7" xfId="12012" xr:uid="{5662E020-8FD8-4AB2-907F-77F93F1CE29A}"/>
    <cellStyle name="Normal GHG Numbers (0.00) 3 2 3 2 8" xfId="14356" xr:uid="{EDF09E74-270A-4EEA-96F6-7CE2DE3A8F3E}"/>
    <cellStyle name="Normal GHG Numbers (0.00) 3 2 3 2 9" xfId="18689" xr:uid="{4408AFC1-3ACA-4E7F-B14E-0391DC063610}"/>
    <cellStyle name="Normal GHG Numbers (0.00) 3 2 3 3" xfId="4863" xr:uid="{9EB1FF8A-5FA4-42F8-8763-049FFB103340}"/>
    <cellStyle name="Normal GHG Numbers (0.00) 3 2 3 3 2" xfId="16295" xr:uid="{07832EF6-DAF7-4984-9C03-4A3C35421699}"/>
    <cellStyle name="Normal GHG Numbers (0.00) 3 2 3 4" xfId="4982" xr:uid="{2CD34749-8B37-452B-B417-95D699D3F63F}"/>
    <cellStyle name="Normal GHG Numbers (0.00) 3 2 3 4 2" xfId="16414" xr:uid="{0291C70B-CEAA-4980-8ED1-6B7D1D276227}"/>
    <cellStyle name="Normal GHG Numbers (0.00) 3 2 3 5" xfId="6559" xr:uid="{73356ABD-F724-41A3-A9EF-BBA4F6FEB053}"/>
    <cellStyle name="Normal GHG Numbers (0.00) 3 2 3 6" xfId="8526" xr:uid="{254F2E36-E407-483A-A7D6-379725637FFA}"/>
    <cellStyle name="Normal GHG Numbers (0.00) 3 2 3 7" xfId="9949" xr:uid="{F8D3E25A-A6AB-4EA2-9F87-3F09E26DB429}"/>
    <cellStyle name="Normal GHG Numbers (0.00) 3 2 3 8" xfId="11561" xr:uid="{D574CAD7-8D87-4408-83F8-4142DD8BAF98}"/>
    <cellStyle name="Normal GHG Numbers (0.00) 3 2 3 9" xfId="13645" xr:uid="{FF3ECE5E-4755-471B-84B2-98048462A8D1}"/>
    <cellStyle name="Normal GHG Numbers (0.00) 3 3" xfId="535" xr:uid="{3BEBC497-D628-4594-8E57-5F275DECE622}"/>
    <cellStyle name="Normal GHG Numbers (0.00) 3 3 10" xfId="10013" xr:uid="{B47DDD44-C7BF-4711-9285-042B809A8A09}"/>
    <cellStyle name="Normal GHG Numbers (0.00) 3 3 11" xfId="12847" xr:uid="{34C0398C-8EAD-4AD4-A728-215C86EDD8A7}"/>
    <cellStyle name="Normal GHG Numbers (0.00) 3 3 12" xfId="13830" xr:uid="{5C53B714-BC4E-4581-BE0D-051E00507672}"/>
    <cellStyle name="Normal GHG Numbers (0.00) 3 3 13" xfId="17922" xr:uid="{04E6676B-26DF-4F85-8228-705546D5C7E5}"/>
    <cellStyle name="Normal GHG Numbers (0.00) 3 3 2" xfId="813" xr:uid="{7E0B2E12-95FE-4B03-8BD6-F6CF787AAE83}"/>
    <cellStyle name="Normal GHG Numbers (0.00) 3 3 2 10" xfId="13738" xr:uid="{6311E0F9-61AD-4622-90BA-74331E4B30BF}"/>
    <cellStyle name="Normal GHG Numbers (0.00) 3 3 2 11" xfId="18067" xr:uid="{C269E91D-C7E9-465B-A39E-BB816FE975A1}"/>
    <cellStyle name="Normal GHG Numbers (0.00) 3 3 2 2" xfId="1028" xr:uid="{D816397D-70F8-477D-9E60-EF48E9064327}"/>
    <cellStyle name="Normal GHG Numbers (0.00) 3 3 2 2 10" xfId="18281" xr:uid="{28912539-7398-4FE0-B5A7-1B854F79D2BD}"/>
    <cellStyle name="Normal GHG Numbers (0.00) 3 3 2 2 2" xfId="1315" xr:uid="{E3434E62-D1DA-4B35-AC09-9595B4D4D6F4}"/>
    <cellStyle name="Normal GHG Numbers (0.00) 3 3 2 2 2 2" xfId="5468" xr:uid="{FB890C78-7C35-43B1-9BC6-8A4906CA9E46}"/>
    <cellStyle name="Normal GHG Numbers (0.00) 3 3 2 2 2 2 2" xfId="16900" xr:uid="{7F851FBB-C5D3-48A9-9CAB-2CA71FC2ECCB}"/>
    <cellStyle name="Normal GHG Numbers (0.00) 3 3 2 2 2 3" xfId="5110" xr:uid="{E651EB2D-521C-4F81-A802-13BEDD6B362E}"/>
    <cellStyle name="Normal GHG Numbers (0.00) 3 3 2 2 2 3 2" xfId="16542" xr:uid="{79C41267-EC37-401B-9932-FD0D373F3D35}"/>
    <cellStyle name="Normal GHG Numbers (0.00) 3 3 2 2 2 4" xfId="6887" xr:uid="{54359672-EB54-4FEE-9545-6924EC6F023F}"/>
    <cellStyle name="Normal GHG Numbers (0.00) 3 3 2 2 2 5" xfId="8897" xr:uid="{18E30E3A-8695-437B-8A8B-DDEE9FB977C6}"/>
    <cellStyle name="Normal GHG Numbers (0.00) 3 3 2 2 2 6" xfId="9654" xr:uid="{C4B56D7E-2AAD-444D-BA48-1589DA9F2938}"/>
    <cellStyle name="Normal GHG Numbers (0.00) 3 3 2 2 2 7" xfId="12906" xr:uid="{5421D843-73D1-4601-81CE-2DFD4D9F22D1}"/>
    <cellStyle name="Normal GHG Numbers (0.00) 3 3 2 2 2 8" xfId="14443" xr:uid="{512D744A-5E3F-437A-9E47-EDB3EF577143}"/>
    <cellStyle name="Normal GHG Numbers (0.00) 3 3 2 2 2 9" xfId="18567" xr:uid="{999C1920-D608-49E9-91EC-A88D0E597755}"/>
    <cellStyle name="Normal GHG Numbers (0.00) 3 3 2 2 3" xfId="5640" xr:uid="{B9F66ECB-0029-46F9-BA65-B105801B1451}"/>
    <cellStyle name="Normal GHG Numbers (0.00) 3 3 2 2 3 2" xfId="17072" xr:uid="{B70FDF54-F29F-467E-A2FD-C537DCE0110F}"/>
    <cellStyle name="Normal GHG Numbers (0.00) 3 3 2 2 4" xfId="5014" xr:uid="{FD91AB74-582C-42AF-BCE0-F08DDD6D972E}"/>
    <cellStyle name="Normal GHG Numbers (0.00) 3 3 2 2 4 2" xfId="16446" xr:uid="{2DCD24AA-89A1-4CA4-BD91-ABC9A6CEB915}"/>
    <cellStyle name="Normal GHG Numbers (0.00) 3 3 2 2 5" xfId="6661" xr:uid="{AFC3EE60-3BFE-42BE-AD0F-07E722BC3854}"/>
    <cellStyle name="Normal GHG Numbers (0.00) 3 3 2 2 6" xfId="8623" xr:uid="{55C0EC07-6C81-48E7-B54D-EC41F485E86C}"/>
    <cellStyle name="Normal GHG Numbers (0.00) 3 3 2 2 7" xfId="9299" xr:uid="{AACA5AA6-1C43-40B6-A64D-FD4B5D204BBE}"/>
    <cellStyle name="Normal GHG Numbers (0.00) 3 3 2 2 8" xfId="11829" xr:uid="{6A805F85-B249-4C57-BE66-E7544CE748EA}"/>
    <cellStyle name="Normal GHG Numbers (0.00) 3 3 2 2 9" xfId="14636" xr:uid="{7B377B33-2468-4A2C-A5E0-2EB442F08E15}"/>
    <cellStyle name="Normal GHG Numbers (0.00) 3 3 2 3" xfId="1087" xr:uid="{E02215CA-C4F9-407F-B2B5-2562417F2F72}"/>
    <cellStyle name="Normal GHG Numbers (0.00) 3 3 2 3 2" xfId="3933" xr:uid="{067942FD-36E6-4D56-8E3F-F68236E09AB0}"/>
    <cellStyle name="Normal GHG Numbers (0.00) 3 3 2 3 2 2" xfId="15365" xr:uid="{8B66AF2D-5D23-40ED-A13B-6DC56B9D8676}"/>
    <cellStyle name="Normal GHG Numbers (0.00) 3 3 2 3 3" xfId="4629" xr:uid="{5F4F1C41-4D3E-4003-9702-4C9798FC8FD4}"/>
    <cellStyle name="Normal GHG Numbers (0.00) 3 3 2 3 3 2" xfId="16061" xr:uid="{766D68C9-B9AE-4CA4-9266-032B20CABBFA}"/>
    <cellStyle name="Normal GHG Numbers (0.00) 3 3 2 3 4" xfId="6705" xr:uid="{D630938C-F2C9-4AC8-88BE-BCBBFE66AD84}"/>
    <cellStyle name="Normal GHG Numbers (0.00) 3 3 2 3 5" xfId="8669" xr:uid="{8AAB5807-DA62-4DBC-A97A-851CD2B9E941}"/>
    <cellStyle name="Normal GHG Numbers (0.00) 3 3 2 3 6" xfId="9822" xr:uid="{F9387BE5-E66F-488A-8053-C0EFF73DED55}"/>
    <cellStyle name="Normal GHG Numbers (0.00) 3 3 2 3 7" xfId="11199" xr:uid="{20153CBE-920B-4C67-9379-52C97713DD85}"/>
    <cellStyle name="Normal GHG Numbers (0.00) 3 3 2 3 8" xfId="14607" xr:uid="{63382EBC-E0F2-425F-BD82-AB553A5E7443}"/>
    <cellStyle name="Normal GHG Numbers (0.00) 3 3 2 3 9" xfId="18339" xr:uid="{FCE16618-BFA3-41BE-8102-F5D00A064044}"/>
    <cellStyle name="Normal GHG Numbers (0.00) 3 3 2 4" xfId="4596" xr:uid="{7812618C-D600-4539-9AE2-CEFDF4383406}"/>
    <cellStyle name="Normal GHG Numbers (0.00) 3 3 2 4 2" xfId="16028" xr:uid="{0E9122B4-C32F-4F61-B23E-760F6FF99078}"/>
    <cellStyle name="Normal GHG Numbers (0.00) 3 3 2 5" xfId="4889" xr:uid="{50E878AB-81D6-48BD-AA73-AE1F3B7AD788}"/>
    <cellStyle name="Normal GHG Numbers (0.00) 3 3 2 5 2" xfId="16321" xr:uid="{33CD8356-BCC8-4C8B-85EF-E95393AA7A5B}"/>
    <cellStyle name="Normal GHG Numbers (0.00) 3 3 2 6" xfId="6510" xr:uid="{DEC6BF1C-AA2D-467F-A7A1-DE449C20BFBD}"/>
    <cellStyle name="Normal GHG Numbers (0.00) 3 3 2 7" xfId="8475" xr:uid="{AA190C66-94BF-4C04-83A9-643545AE18BE}"/>
    <cellStyle name="Normal GHG Numbers (0.00) 3 3 2 8" xfId="9982" xr:uid="{0EB48811-6789-4C49-A9A6-2A8434F2A4A6}"/>
    <cellStyle name="Normal GHG Numbers (0.00) 3 3 2 9" xfId="11281" xr:uid="{1C56C5FC-3F1A-4CA2-993D-C2E07C608BAC}"/>
    <cellStyle name="Normal GHG Numbers (0.00) 3 3 3" xfId="710" xr:uid="{FB53A1D4-B179-4A49-9D71-8B83DFE390DB}"/>
    <cellStyle name="Normal GHG Numbers (0.00) 3 3 3 10" xfId="13795" xr:uid="{C0539B23-2794-4114-B965-FFDADF305D6A}"/>
    <cellStyle name="Normal GHG Numbers (0.00) 3 3 3 11" xfId="17964" xr:uid="{9748C158-E8CD-4F22-8CBD-6823FB7C436C}"/>
    <cellStyle name="Normal GHG Numbers (0.00) 3 3 3 2" xfId="925" xr:uid="{9F46FD62-1B44-4DBF-A40F-77CA6CEA8437}"/>
    <cellStyle name="Normal GHG Numbers (0.00) 3 3 3 2 10" xfId="18178" xr:uid="{1F691896-F2FD-4B2F-BAE6-B08371BC7884}"/>
    <cellStyle name="Normal GHG Numbers (0.00) 3 3 3 2 2" xfId="1206" xr:uid="{0D1CE2F2-8DF7-4D04-B2CE-85CDA01613E8}"/>
    <cellStyle name="Normal GHG Numbers (0.00) 3 3 3 2 2 2" xfId="3828" xr:uid="{581F3B98-FC2D-4587-8A86-E0E4CFB7DE7F}"/>
    <cellStyle name="Normal GHG Numbers (0.00) 3 3 3 2 2 2 2" xfId="15260" xr:uid="{DECE3B54-3166-418B-BAC2-F8C23FAB7A25}"/>
    <cellStyle name="Normal GHG Numbers (0.00) 3 3 3 2 2 3" xfId="4008" xr:uid="{4CF8A152-3AC1-4B32-87C5-5BFA2E71D8EA}"/>
    <cellStyle name="Normal GHG Numbers (0.00) 3 3 3 2 2 3 2" xfId="15440" xr:uid="{98D161C0-443D-4A3D-ACDD-A10619B9A869}"/>
    <cellStyle name="Normal GHG Numbers (0.00) 3 3 3 2 2 4" xfId="6802" xr:uid="{FA83ECC4-D304-4E6C-9F66-F29ECF80479C}"/>
    <cellStyle name="Normal GHG Numbers (0.00) 3 3 3 2 2 5" xfId="8788" xr:uid="{45C723A5-AB52-4F50-A14C-5D61136BB8BC}"/>
    <cellStyle name="Normal GHG Numbers (0.00) 3 3 3 2 2 6" xfId="9731" xr:uid="{8AAB0BEC-91EA-4A76-8C8D-FDF64F6D7132}"/>
    <cellStyle name="Normal GHG Numbers (0.00) 3 3 3 2 2 7" xfId="12707" xr:uid="{09CA876D-9AB0-4C64-A866-83150470D448}"/>
    <cellStyle name="Normal GHG Numbers (0.00) 3 3 3 2 2 8" xfId="14022" xr:uid="{D1EF23B2-A0AE-424D-B5A5-DDAB3F9616E4}"/>
    <cellStyle name="Normal GHG Numbers (0.00) 3 3 3 2 2 9" xfId="18458" xr:uid="{A00AE8E3-DFAC-440C-ADDD-6348F5201973}"/>
    <cellStyle name="Normal GHG Numbers (0.00) 3 3 3 2 3" xfId="4100" xr:uid="{702DC1A3-7755-4E6B-887C-32A8FC6E2E53}"/>
    <cellStyle name="Normal GHG Numbers (0.00) 3 3 3 2 3 2" xfId="15532" xr:uid="{04DCA71C-BF7F-4D91-8D93-F0CFF436A4F4}"/>
    <cellStyle name="Normal GHG Numbers (0.00) 3 3 3 2 4" xfId="4204" xr:uid="{6F987E4C-B014-4DB0-9405-98B96C2E12EE}"/>
    <cellStyle name="Normal GHG Numbers (0.00) 3 3 3 2 4 2" xfId="15636" xr:uid="{E8E469CA-30A5-434A-9BEF-B8A36B7AE6AF}"/>
    <cellStyle name="Normal GHG Numbers (0.00) 3 3 3 2 5" xfId="6584" xr:uid="{E8119F3B-4686-4A31-ABA5-8F186B8F50B9}"/>
    <cellStyle name="Normal GHG Numbers (0.00) 3 3 3 2 6" xfId="8551" xr:uid="{F52E9FC9-6DAB-4E7A-808C-4787B217E820}"/>
    <cellStyle name="Normal GHG Numbers (0.00) 3 3 3 2 7" xfId="9924" xr:uid="{AB6CED48-89FF-4042-B5C8-DA1B94E016E3}"/>
    <cellStyle name="Normal GHG Numbers (0.00) 3 3 3 2 8" xfId="11161" xr:uid="{2E98FE81-BF7F-42B2-B401-964914DB3963}"/>
    <cellStyle name="Normal GHG Numbers (0.00) 3 3 3 2 9" xfId="14688" xr:uid="{F894B456-79AC-4536-A63C-8C4148F5508E}"/>
    <cellStyle name="Normal GHG Numbers (0.00) 3 3 3 3" xfId="1156" xr:uid="{C26CD980-0E22-4C97-95C4-3D0FD1FDE36A}"/>
    <cellStyle name="Normal GHG Numbers (0.00) 3 3 3 3 2" xfId="4822" xr:uid="{E7DCF62D-0C76-4D1B-AA64-C4E9AC72541D}"/>
    <cellStyle name="Normal GHG Numbers (0.00) 3 3 3 3 2 2" xfId="16254" xr:uid="{2B5DE6C2-9E39-407A-9385-916466436178}"/>
    <cellStyle name="Normal GHG Numbers (0.00) 3 3 3 3 3" xfId="5236" xr:uid="{903118C8-4A2E-43E1-9872-C15CCE7F1124}"/>
    <cellStyle name="Normal GHG Numbers (0.00) 3 3 3 3 3 2" xfId="16668" xr:uid="{6EBCEFE1-CB5B-4DFB-8650-7DA96D6FE438}"/>
    <cellStyle name="Normal GHG Numbers (0.00) 3 3 3 3 4" xfId="6763" xr:uid="{D7206CFD-62D5-49F3-9DF7-E7D057B6A66A}"/>
    <cellStyle name="Normal GHG Numbers (0.00) 3 3 3 3 5" xfId="8738" xr:uid="{5078DF33-E954-42AC-AD24-86358CF46FFC}"/>
    <cellStyle name="Normal GHG Numbers (0.00) 3 3 3 3 6" xfId="9278" xr:uid="{4039F256-75F3-4775-91DE-F6B46D54EA67}"/>
    <cellStyle name="Normal GHG Numbers (0.00) 3 3 3 3 7" xfId="11219" xr:uid="{C407868D-D974-4EBC-9DB1-ED3D131FB820}"/>
    <cellStyle name="Normal GHG Numbers (0.00) 3 3 3 3 8" xfId="14560" xr:uid="{6BEE68C6-9008-4D51-8BEA-F6DD448FEDD1}"/>
    <cellStyle name="Normal GHG Numbers (0.00) 3 3 3 3 9" xfId="18408" xr:uid="{6D958B77-2733-466B-89BB-055EEC97CD80}"/>
    <cellStyle name="Normal GHG Numbers (0.00) 3 3 3 4" xfId="4198" xr:uid="{C355FE34-D23A-45DE-9EE2-A346E06958FA}"/>
    <cellStyle name="Normal GHG Numbers (0.00) 3 3 3 4 2" xfId="15630" xr:uid="{4A6B375C-A1B3-4C17-8D4F-A2185619E482}"/>
    <cellStyle name="Normal GHG Numbers (0.00) 3 3 3 5" xfId="3779" xr:uid="{31D10C91-D801-42A1-A87C-B09C041206A0}"/>
    <cellStyle name="Normal GHG Numbers (0.00) 3 3 3 5 2" xfId="15211" xr:uid="{D5615833-DABE-4483-B9C9-AD0592D7DD7D}"/>
    <cellStyle name="Normal GHG Numbers (0.00) 3 3 3 6" xfId="6431" xr:uid="{9C0E05FF-5966-45A7-8623-468200045404}"/>
    <cellStyle name="Normal GHG Numbers (0.00) 3 3 3 7" xfId="8403" xr:uid="{9D45FB1E-7FD6-4430-A24A-7F00975C554C}"/>
    <cellStyle name="Normal GHG Numbers (0.00) 3 3 3 8" xfId="8236" xr:uid="{4D22B2EA-E7CB-4596-AD2A-ADCDC1C226D3}"/>
    <cellStyle name="Normal GHG Numbers (0.00) 3 3 3 9" xfId="11419" xr:uid="{68CA6ECE-F9C4-4F67-8546-5EDE1F941045}"/>
    <cellStyle name="Normal GHG Numbers (0.00) 3 3 4" xfId="843" xr:uid="{4DBABB75-B9D6-44DF-B5A0-0FF1855A7FB1}"/>
    <cellStyle name="Normal GHG Numbers (0.00) 3 3 4 10" xfId="13542" xr:uid="{39AED2D8-875E-4D12-849D-DBADEBDABABD}"/>
    <cellStyle name="Normal GHG Numbers (0.00) 3 3 4 11" xfId="18097" xr:uid="{F50D85D0-CE7E-4DD5-AC31-0D881BC452C7}"/>
    <cellStyle name="Normal GHG Numbers (0.00) 3 3 4 2" xfId="1058" xr:uid="{BCB199CE-783A-4CE6-8760-D8DAE64A5F21}"/>
    <cellStyle name="Normal GHG Numbers (0.00) 3 3 4 2 10" xfId="18311" xr:uid="{0AAF8934-D79E-4443-8D48-29051C4AD9CF}"/>
    <cellStyle name="Normal GHG Numbers (0.00) 3 3 4 2 2" xfId="1560" xr:uid="{2DEE4C0E-9359-4697-BD02-BAF82AE3D94C}"/>
    <cellStyle name="Normal GHG Numbers (0.00) 3 3 4 2 2 2" xfId="5286" xr:uid="{3988353E-F923-49FB-B4F7-25E86EEF2AA3}"/>
    <cellStyle name="Normal GHG Numbers (0.00) 3 3 4 2 2 2 2" xfId="16718" xr:uid="{0FB268EC-F018-40B6-A712-A8389971FED4}"/>
    <cellStyle name="Normal GHG Numbers (0.00) 3 3 4 2 2 3" xfId="5673" xr:uid="{1834BD53-937A-44A7-8A73-9C6D3C64588E}"/>
    <cellStyle name="Normal GHG Numbers (0.00) 3 3 4 2 2 3 2" xfId="17105" xr:uid="{21331519-9379-4E1D-AFD2-6CBEA0F2B9E8}"/>
    <cellStyle name="Normal GHG Numbers (0.00) 3 3 4 2 2 4" xfId="7084" xr:uid="{3182705B-A45E-48B5-AEBF-615DF22976FC}"/>
    <cellStyle name="Normal GHG Numbers (0.00) 3 3 4 2 2 5" xfId="9142" xr:uid="{076F930C-1E3F-4149-A937-FB2774AD4468}"/>
    <cellStyle name="Normal GHG Numbers (0.00) 3 3 4 2 2 6" xfId="9530" xr:uid="{8E120B4E-B90C-435B-90F3-5FC2867BF7DE}"/>
    <cellStyle name="Normal GHG Numbers (0.00) 3 3 4 2 2 7" xfId="12922" xr:uid="{C2D72A96-C0C3-4981-A90C-148129CFA98D}"/>
    <cellStyle name="Normal GHG Numbers (0.00) 3 3 4 2 2 8" xfId="13601" xr:uid="{F6F0C75D-204A-44B4-BF92-78D8BD6E09AC}"/>
    <cellStyle name="Normal GHG Numbers (0.00) 3 3 4 2 2 9" xfId="18812" xr:uid="{2912B29B-3227-4342-A8B4-8A3C14F27F85}"/>
    <cellStyle name="Normal GHG Numbers (0.00) 3 3 4 2 3" xfId="5624" xr:uid="{9A031DEF-D264-40CF-BFBA-F8DB34A5245F}"/>
    <cellStyle name="Normal GHG Numbers (0.00) 3 3 4 2 3 2" xfId="17056" xr:uid="{F8235F96-25FA-475D-8AD4-F6E0E058D192}"/>
    <cellStyle name="Normal GHG Numbers (0.00) 3 3 4 2 4" xfId="3787" xr:uid="{756BB760-485E-4209-9498-FCB8B68323A6}"/>
    <cellStyle name="Normal GHG Numbers (0.00) 3 3 4 2 4 2" xfId="15219" xr:uid="{71AA2ED8-C701-4F71-94BA-5DF9C3F1EF23}"/>
    <cellStyle name="Normal GHG Numbers (0.00) 3 3 4 2 5" xfId="6684" xr:uid="{31885ECB-FF6E-4A49-A17F-E457172ED7D7}"/>
    <cellStyle name="Normal GHG Numbers (0.00) 3 3 4 2 6" xfId="8643" xr:uid="{20364BC5-1E58-46C4-B515-4CD0A74D1AC5}"/>
    <cellStyle name="Normal GHG Numbers (0.00) 3 3 4 2 7" xfId="9843" xr:uid="{3AAA635E-1C6F-4E9E-8BBA-823F88C44E4E}"/>
    <cellStyle name="Normal GHG Numbers (0.00) 3 3 4 2 8" xfId="11208" xr:uid="{CF5A801A-5E08-4AF9-B2AF-1F73C121AF33}"/>
    <cellStyle name="Normal GHG Numbers (0.00) 3 3 4 2 9" xfId="14617" xr:uid="{A83BCEA7-805F-4960-BC3E-07B7B7B03520}"/>
    <cellStyle name="Normal GHG Numbers (0.00) 3 3 4 3" xfId="1534" xr:uid="{15890D8B-88EB-41D6-ACA4-89FA80024A87}"/>
    <cellStyle name="Normal GHG Numbers (0.00) 3 3 4 3 2" xfId="5308" xr:uid="{4B0DBE22-E3A5-494C-94C0-EC77232F592D}"/>
    <cellStyle name="Normal GHG Numbers (0.00) 3 3 4 3 2 2" xfId="16740" xr:uid="{8A01DE01-6975-413C-B682-C0BADE826496}"/>
    <cellStyle name="Normal GHG Numbers (0.00) 3 3 4 3 3" xfId="5834" xr:uid="{C45750DE-EA9C-4271-999D-209D5A3F6E05}"/>
    <cellStyle name="Normal GHG Numbers (0.00) 3 3 4 3 3 2" xfId="17266" xr:uid="{8B38E564-0A74-493B-8859-5E4DA107E69E}"/>
    <cellStyle name="Normal GHG Numbers (0.00) 3 3 4 3 4" xfId="7062" xr:uid="{5DA7B567-B9A6-4D8F-8ED1-5F7ADCE888CD}"/>
    <cellStyle name="Normal GHG Numbers (0.00) 3 3 4 3 5" xfId="9116" xr:uid="{5DEE8E31-937D-40C6-B5C7-87AA636FFEB5}"/>
    <cellStyle name="Normal GHG Numbers (0.00) 3 3 4 3 6" xfId="9182" xr:uid="{B4477A2D-2AAC-4278-82C8-C706546085C1}"/>
    <cellStyle name="Normal GHG Numbers (0.00) 3 3 4 3 7" xfId="11337" xr:uid="{FA191B00-A1C4-4C05-9BF2-8EDF881DBEA9}"/>
    <cellStyle name="Normal GHG Numbers (0.00) 3 3 4 3 8" xfId="13576" xr:uid="{1E4F9C53-7338-4EC1-A261-B407F97E48F4}"/>
    <cellStyle name="Normal GHG Numbers (0.00) 3 3 4 3 9" xfId="18786" xr:uid="{60DC7BF8-0EDF-4BD3-9F6B-2B9201241370}"/>
    <cellStyle name="Normal GHG Numbers (0.00) 3 3 4 4" xfId="4877" xr:uid="{D5FF499D-FC8C-4342-9922-5EDCAD785E91}"/>
    <cellStyle name="Normal GHG Numbers (0.00) 3 3 4 4 2" xfId="16309" xr:uid="{AB6B213B-5D94-49D4-A219-6003830615F8}"/>
    <cellStyle name="Normal GHG Numbers (0.00) 3 3 4 5" xfId="5755" xr:uid="{66A60824-A8F0-4EE9-8DC1-14EF52058B73}"/>
    <cellStyle name="Normal GHG Numbers (0.00) 3 3 4 5 2" xfId="17187" xr:uid="{9CA8778E-2120-4872-9177-093B574CFC6B}"/>
    <cellStyle name="Normal GHG Numbers (0.00) 3 3 4 6" xfId="6534" xr:uid="{E6F62714-3F43-4BF4-B631-FB9AD4835E9D}"/>
    <cellStyle name="Normal GHG Numbers (0.00) 3 3 4 7" xfId="8495" xr:uid="{B3914337-25EA-4900-A562-585490C0D1F7}"/>
    <cellStyle name="Normal GHG Numbers (0.00) 3 3 4 8" xfId="8240" xr:uid="{41683E1D-2691-4B50-A3C2-B14C71991F08}"/>
    <cellStyle name="Normal GHG Numbers (0.00) 3 3 4 9" xfId="11964" xr:uid="{10F8947F-6674-47DF-9E05-CCB3B8E322C8}"/>
    <cellStyle name="Normal GHG Numbers (0.00) 3 3 5" xfId="1382" xr:uid="{D01866C0-A2B1-4FED-A3BB-1D55077AE70B}"/>
    <cellStyle name="Normal GHG Numbers (0.00) 3 3 5 2" xfId="5414" xr:uid="{F1F0294B-D334-4811-AFCE-E8BD140DECE2}"/>
    <cellStyle name="Normal GHG Numbers (0.00) 3 3 5 2 2" xfId="16846" xr:uid="{79751A26-C9CD-4914-9579-64D24D2537D8}"/>
    <cellStyle name="Normal GHG Numbers (0.00) 3 3 5 3" xfId="5116" xr:uid="{79A4B027-9403-4E4E-9FAF-5D59ABBEE780}"/>
    <cellStyle name="Normal GHG Numbers (0.00) 3 3 5 3 2" xfId="16548" xr:uid="{A7D334F9-3772-462F-B2E8-78119CFCF879}"/>
    <cellStyle name="Normal GHG Numbers (0.00) 3 3 5 4" xfId="6937" xr:uid="{4815D7D7-1A51-4230-B470-3F9EDAC9E81D}"/>
    <cellStyle name="Normal GHG Numbers (0.00) 3 3 5 5" xfId="8964" xr:uid="{B24CDC00-71E0-4E3F-978A-2300E284A38B}"/>
    <cellStyle name="Normal GHG Numbers (0.00) 3 3 5 6" xfId="9212" xr:uid="{437EB381-B25E-4F37-838D-95F28222E0FE}"/>
    <cellStyle name="Normal GHG Numbers (0.00) 3 3 5 7" xfId="12736" xr:uid="{0A56EF8A-C044-4A4C-8FDA-C123C9DB5FBB}"/>
    <cellStyle name="Normal GHG Numbers (0.00) 3 3 5 8" xfId="13985" xr:uid="{77DE75AE-D8BD-492E-8B51-031732910DA1}"/>
    <cellStyle name="Normal GHG Numbers (0.00) 3 3 5 9" xfId="18634" xr:uid="{21075A82-58D1-492E-BB12-447DE08168B8}"/>
    <cellStyle name="Normal GHG Numbers (0.00) 3 3 6" xfId="5729" xr:uid="{6EA83899-2E71-41C4-8009-495C501E9A61}"/>
    <cellStyle name="Normal GHG Numbers (0.00) 3 3 6 2" xfId="17161" xr:uid="{F5D40CA4-F0A2-4044-9373-E473F61542CE}"/>
    <cellStyle name="Normal GHG Numbers (0.00) 3 3 7" xfId="4159" xr:uid="{E067BEC6-251B-4859-AB71-E44088E5CBCA}"/>
    <cellStyle name="Normal GHG Numbers (0.00) 3 3 7 2" xfId="15591" xr:uid="{62192BD4-86C1-4A7A-93E9-78E52E65FB84}"/>
    <cellStyle name="Normal GHG Numbers (0.00) 3 3 8" xfId="6403" xr:uid="{44E95237-7E8B-433A-A2E0-4FB046A72933}"/>
    <cellStyle name="Normal GHG Numbers (0.00) 3 3 9" xfId="8290" xr:uid="{C3A61A13-8C07-460B-B515-E9C9F589CB2B}"/>
    <cellStyle name="Normal GHG Numbers (0.00) 3 4" xfId="337" xr:uid="{012B9212-E2DC-4B16-A9E5-E88D2970BFC4}"/>
    <cellStyle name="Normal GHG Numbers (0.00) 3 4 2" xfId="3422" xr:uid="{60414293-7DE8-471A-9DA7-41C72D023885}"/>
    <cellStyle name="Normal GHG Numbers (0.00) 3 4 2 2" xfId="6078" xr:uid="{65C2B30A-33C7-4E45-8EB6-AB2699426CD5}"/>
    <cellStyle name="Normal GHG Numbers (0.00) 3 4 2 2 2" xfId="17510" xr:uid="{FA5DB83D-9DEB-4EF6-BFE7-580D514DD33D}"/>
    <cellStyle name="Normal GHG Numbers (0.00) 3 4 2 3" xfId="6222" xr:uid="{83FC9B64-5561-4B66-8A91-7D199A119ECD}"/>
    <cellStyle name="Normal GHG Numbers (0.00) 3 4 2 3 2" xfId="17654" xr:uid="{D77540D4-D73B-4912-A08A-B448B33F2392}"/>
    <cellStyle name="Normal GHG Numbers (0.00) 3 4 2 4" xfId="7468" xr:uid="{46C6E55F-80F9-4C0D-9A3D-8589F6F6BCA0}"/>
    <cellStyle name="Normal GHG Numbers (0.00) 3 4 2 5" xfId="10168" xr:uid="{4194346E-5FA6-4991-BB3C-DC8D5D21A9CB}"/>
    <cellStyle name="Normal GHG Numbers (0.00) 3 4 2 6" xfId="10376" xr:uid="{39C3E302-EC6B-47A9-8B10-BF589CA39509}"/>
    <cellStyle name="Normal GHG Numbers (0.00) 3 4 2 7" xfId="13415" xr:uid="{44747071-6040-4A38-B18B-C0D9D6741E97}"/>
    <cellStyle name="Normal GHG Numbers (0.00) 3 4 2 8" xfId="17794" xr:uid="{8C947BDE-74E2-4004-B863-6272949F108B}"/>
    <cellStyle name="Normal GHG Numbers (0.00) 3 4 2 9" xfId="19054" xr:uid="{A47B90B7-2288-4CA3-897C-45334620F125}"/>
    <cellStyle name="Normal GHG Textfiels Bold" xfId="178" xr:uid="{4A2A310B-9B97-4556-A9DF-63977C291FF4}"/>
    <cellStyle name="Normal GHG Textfiels Bold 2" xfId="338" xr:uid="{9AD4E4E7-FDEC-4D91-A2DE-36B82B19CDE8}"/>
    <cellStyle name="Normal GHG Textfiels Bold 3" xfId="339" xr:uid="{44CF137A-5202-4006-9EDE-AC937CBC94C7}"/>
    <cellStyle name="Normal GHG Textfiels Bold 3 2" xfId="606" xr:uid="{FE80881A-6FE6-4CF7-AF44-D1141EDE8C91}"/>
    <cellStyle name="Normal GHG Textfiels Bold 3 2 2" xfId="698" xr:uid="{235C5519-BC33-4D3C-8FF0-7E6157EFBB55}"/>
    <cellStyle name="Normal GHG Textfiels Bold 3 2 2 10" xfId="13744" xr:uid="{44FD5ECF-7E97-480B-89D4-8136876ED18C}"/>
    <cellStyle name="Normal GHG Textfiels Bold 3 2 2 11" xfId="17952" xr:uid="{0618AC55-D97D-405F-AE66-9355AF07AEE1}"/>
    <cellStyle name="Normal GHG Textfiels Bold 3 2 2 2" xfId="913" xr:uid="{830BA6D6-910B-4910-A195-8639CA88CF28}"/>
    <cellStyle name="Normal GHG Textfiels Bold 3 2 2 2 10" xfId="18166" xr:uid="{6D95ACAD-B756-4B48-9EB0-110CD2FD1C67}"/>
    <cellStyle name="Normal GHG Textfiels Bold 3 2 2 2 2" xfId="1268" xr:uid="{B87CD12C-42B0-429D-B1C6-A2D8C139AA74}"/>
    <cellStyle name="Normal GHG Textfiels Bold 3 2 2 2 2 2" xfId="3986" xr:uid="{F893FB84-3430-409D-B473-A6246221F6DC}"/>
    <cellStyle name="Normal GHG Textfiels Bold 3 2 2 2 2 2 2" xfId="15418" xr:uid="{D35AB7BA-B2A0-433A-B696-79AB2A03C515}"/>
    <cellStyle name="Normal GHG Textfiels Bold 3 2 2 2 2 3" xfId="5101" xr:uid="{FB834402-8EE0-400C-A868-A5CFA0EB52AF}"/>
    <cellStyle name="Normal GHG Textfiels Bold 3 2 2 2 2 3 2" xfId="16533" xr:uid="{05E1969F-83C9-402B-AA47-B15FA514F3BA}"/>
    <cellStyle name="Normal GHG Textfiels Bold 3 2 2 2 2 4" xfId="6852" xr:uid="{0B0FF3BB-2473-418E-866D-6268C7FD2249}"/>
    <cellStyle name="Normal GHG Textfiels Bold 3 2 2 2 2 5" xfId="8850" xr:uid="{977943C3-804B-4810-AE37-3AFA2C87F43A}"/>
    <cellStyle name="Normal GHG Textfiels Bold 3 2 2 2 2 6" xfId="9686" xr:uid="{AFAE1CFE-3F8B-4C8E-809D-17BE4E4A6874}"/>
    <cellStyle name="Normal GHG Textfiels Bold 3 2 2 2 2 7" xfId="12537" xr:uid="{E2F48A5A-C789-48CF-97C6-67CB8A1E0554}"/>
    <cellStyle name="Normal GHG Textfiels Bold 3 2 2 2 2 8" xfId="14473" xr:uid="{3ABC206E-9F15-4FDB-9DF6-B8E9B55F9EBB}"/>
    <cellStyle name="Normal GHG Textfiels Bold 3 2 2 2 2 9" xfId="18520" xr:uid="{D6822A22-08D4-41C2-A782-1B3368F7C98B}"/>
    <cellStyle name="Normal GHG Textfiels Bold 3 2 2 2 3" xfId="3919" xr:uid="{86F596C2-A0E2-45D8-B440-B86579AF9210}"/>
    <cellStyle name="Normal GHG Textfiels Bold 3 2 2 2 3 2" xfId="15351" xr:uid="{9859F143-8D03-4328-AB4C-FD320C0A723A}"/>
    <cellStyle name="Normal GHG Textfiels Bold 3 2 2 2 4" xfId="4500" xr:uid="{1D1A11FB-DBCE-478B-AF6E-CEA318969FD4}"/>
    <cellStyle name="Normal GHG Textfiels Bold 3 2 2 2 4 2" xfId="15932" xr:uid="{9E46EAD4-5173-452C-9FEC-340B92AF604A}"/>
    <cellStyle name="Normal GHG Textfiels Bold 3 2 2 2 5" xfId="6574" xr:uid="{F2CCA67F-A0CF-4543-A75B-BFC544FA67D4}"/>
    <cellStyle name="Normal GHG Textfiels Bold 3 2 2 2 6" xfId="8541" xr:uid="{FC008A29-DB79-4E26-805D-74CD8A18A5AD}"/>
    <cellStyle name="Normal GHG Textfiels Bold 3 2 2 2 7" xfId="9934" xr:uid="{535A5E62-4322-408A-A091-D5607C012DB7}"/>
    <cellStyle name="Normal GHG Textfiels Bold 3 2 2 2 8" xfId="12155" xr:uid="{4BA5B793-58A6-4CA7-A02E-4A55638F2787}"/>
    <cellStyle name="Normal GHG Textfiels Bold 3 2 2 2 9" xfId="13641" xr:uid="{DE81CB13-C89E-4439-873D-95F2B93BA182}"/>
    <cellStyle name="Normal GHG Textfiels Bold 3 2 2 3" xfId="1496" xr:uid="{313A5558-E942-42BF-9642-94843AF9700F}"/>
    <cellStyle name="Normal GHG Textfiels Bold 3 2 2 3 2" xfId="4734" xr:uid="{5C3BFC74-967F-40D2-99A5-2BD2F4AA6B21}"/>
    <cellStyle name="Normal GHG Textfiels Bold 3 2 2 3 2 2" xfId="16166" xr:uid="{97ABEAF2-A07F-423B-96E4-90F537E8F945}"/>
    <cellStyle name="Normal GHG Textfiels Bold 3 2 2 3 3" xfId="4039" xr:uid="{C18DCECA-5B94-40AE-A559-62E8E51DBA7A}"/>
    <cellStyle name="Normal GHG Textfiels Bold 3 2 2 3 3 2" xfId="15471" xr:uid="{78FEFE6B-48F0-4634-9667-2EAB7A0C3E10}"/>
    <cellStyle name="Normal GHG Textfiels Bold 3 2 2 3 4" xfId="7030" xr:uid="{81F1CA86-8001-4F27-9966-8625A0E1EA70}"/>
    <cellStyle name="Normal GHG Textfiels Bold 3 2 2 3 5" xfId="9078" xr:uid="{34A65568-1AEA-4C68-A4C4-3455DCD12DB4}"/>
    <cellStyle name="Normal GHG Textfiels Bold 3 2 2 3 6" xfId="9560" xr:uid="{588E1E58-CDB4-481E-87AE-86AFA4569100}"/>
    <cellStyle name="Normal GHG Textfiels Bold 3 2 2 3 7" xfId="12505" xr:uid="{2C9D3850-6F3A-497F-99EF-4659B118025B}"/>
    <cellStyle name="Normal GHG Textfiels Bold 3 2 2 3 8" xfId="14325" xr:uid="{45781910-69E2-4062-80FB-8C8668A355F7}"/>
    <cellStyle name="Normal GHG Textfiels Bold 3 2 2 3 9" xfId="18748" xr:uid="{7F8E63A4-4D81-4F9E-9284-DE3C8D45347A}"/>
    <cellStyle name="Normal GHG Textfiels Bold 3 2 2 4" xfId="4320" xr:uid="{5E4C3699-E379-4323-A01A-7A2D54B4FB00}"/>
    <cellStyle name="Normal GHG Textfiels Bold 3 2 2 4 2" xfId="15752" xr:uid="{01D13D34-F576-4C88-8A09-45C1B5E7127E}"/>
    <cellStyle name="Normal GHG Textfiels Bold 3 2 2 5" xfId="5741" xr:uid="{C7F990FB-6AF3-4DA7-A52A-423E1AD93AF9}"/>
    <cellStyle name="Normal GHG Textfiels Bold 3 2 2 5 2" xfId="17173" xr:uid="{06C77925-7719-423B-837B-A203916FE7BA}"/>
    <cellStyle name="Normal GHG Textfiels Bold 3 2 2 6" xfId="6421" xr:uid="{0DB241C9-DF80-48E8-96FE-6AB40B6DB746}"/>
    <cellStyle name="Normal GHG Textfiels Bold 3 2 2 7" xfId="8393" xr:uid="{CF9B84F0-FED6-4A35-AD2A-26FDCC1F1994}"/>
    <cellStyle name="Normal GHG Textfiels Bold 3 2 2 8" xfId="8273" xr:uid="{C79E4926-AFD6-4F31-9082-28944FCD7F11}"/>
    <cellStyle name="Normal GHG Textfiels Bold 3 2 2 9" xfId="11631" xr:uid="{B613A6BE-2C59-4DDA-90C6-94557594F1C7}"/>
    <cellStyle name="Normal GHG Textfiels Bold 3 2 3" xfId="896" xr:uid="{7128464C-DADF-4F9E-AF4E-C949E425CAD0}"/>
    <cellStyle name="Normal GHG Textfiels Bold 3 2 3 10" xfId="18149" xr:uid="{1EF1234E-8FFD-4680-9813-6047BE4C12B4}"/>
    <cellStyle name="Normal GHG Textfiels Bold 3 2 3 2" xfId="1544" xr:uid="{800E6168-A7E0-48BF-8DA9-2EC620FD0DE1}"/>
    <cellStyle name="Normal GHG Textfiels Bold 3 2 3 2 2" xfId="5298" xr:uid="{32923395-E233-4F2F-905E-51D8E6D99953}"/>
    <cellStyle name="Normal GHG Textfiels Bold 3 2 3 2 2 2" xfId="16730" xr:uid="{C80182DF-C60B-46D5-ABA4-270D1D25BE0E}"/>
    <cellStyle name="Normal GHG Textfiels Bold 3 2 3 2 3" xfId="4362" xr:uid="{D45DEEEF-FB6E-406C-B3A8-8E1AFE3357B2}"/>
    <cellStyle name="Normal GHG Textfiels Bold 3 2 3 2 3 2" xfId="15794" xr:uid="{D398CEC8-FD25-4DFD-81F5-11E47C0DED66}"/>
    <cellStyle name="Normal GHG Textfiels Bold 3 2 3 2 4" xfId="7072" xr:uid="{F132C536-F545-499F-808E-823FBCB77DD8}"/>
    <cellStyle name="Normal GHG Textfiels Bold 3 2 3 2 5" xfId="9126" xr:uid="{2497C8D6-E27B-4DA6-9C39-5730EE878871}"/>
    <cellStyle name="Normal GHG Textfiels Bold 3 2 3 2 6" xfId="9537" xr:uid="{443EECCB-2A9A-4490-8DF2-371FA81A7291}"/>
    <cellStyle name="Normal GHG Textfiels Bold 3 2 3 2 7" xfId="12521" xr:uid="{74638EEA-FB59-487B-AAA8-44127EFD6C90}"/>
    <cellStyle name="Normal GHG Textfiels Bold 3 2 3 2 8" xfId="13931" xr:uid="{3E409134-D0F0-4EDC-9619-613F0451F8DD}"/>
    <cellStyle name="Normal GHG Textfiels Bold 3 2 3 2 9" xfId="18796" xr:uid="{E8494C58-9BF9-44B4-B05D-6C253510BC96}"/>
    <cellStyle name="Normal GHG Textfiels Bold 3 2 3 3" xfId="5659" xr:uid="{1E449CD4-E286-4DF6-AFBC-42B129DFBD51}"/>
    <cellStyle name="Normal GHG Textfiels Bold 3 2 3 3 2" xfId="17091" xr:uid="{3E32ECEC-B1D0-4D71-BAEB-62038AEBEFCA}"/>
    <cellStyle name="Normal GHG Textfiels Bold 3 2 3 4" xfId="3781" xr:uid="{5864871D-3175-405E-9C0E-3695D10B7561}"/>
    <cellStyle name="Normal GHG Textfiels Bold 3 2 3 4 2" xfId="15213" xr:uid="{B85E7702-4971-449D-9EB7-0371255BF5F7}"/>
    <cellStyle name="Normal GHG Textfiels Bold 3 2 3 5" xfId="6560" xr:uid="{42314E82-51C6-4E52-9EAD-A9085F0C54A3}"/>
    <cellStyle name="Normal GHG Textfiels Bold 3 2 3 6" xfId="8527" xr:uid="{6B1EB191-55D8-4B2E-A373-7E42B9EA3399}"/>
    <cellStyle name="Normal GHG Textfiels Bold 3 2 3 7" xfId="9948" xr:uid="{1CF29EBB-C396-46DE-99F4-7859B7B23F6C}"/>
    <cellStyle name="Normal GHG Textfiels Bold 3 2 3 8" xfId="11838" xr:uid="{B3B35347-AF94-4967-923D-9BF49A5D718B}"/>
    <cellStyle name="Normal GHG Textfiels Bold 3 2 3 9" xfId="13625" xr:uid="{19E9E593-E780-4943-85ED-5C60242B1071}"/>
    <cellStyle name="Normal GHG Textfiels Bold 3 3" xfId="536" xr:uid="{998E42A6-71DD-48F4-B893-3A4448C9792B}"/>
    <cellStyle name="Normal GHG Textfiels Bold 3 3 10" xfId="10012" xr:uid="{6ED24D14-FF62-4F8C-9A49-45B7AA7DFDC4}"/>
    <cellStyle name="Normal GHG Textfiels Bold 3 3 11" xfId="12846" xr:uid="{6F16B010-0020-46F4-B979-4462907E7FE1}"/>
    <cellStyle name="Normal GHG Textfiels Bold 3 3 12" xfId="13849" xr:uid="{2F2A233A-C49E-4D1F-BA9F-D1B1692F0011}"/>
    <cellStyle name="Normal GHG Textfiels Bold 3 3 13" xfId="17923" xr:uid="{D79752F4-2673-4479-BF8C-BB3FD8217815}"/>
    <cellStyle name="Normal GHG Textfiels Bold 3 3 2" xfId="814" xr:uid="{9ACFF7A3-C7B3-4854-9841-A650650A75A4}"/>
    <cellStyle name="Normal GHG Textfiels Bold 3 3 2 10" xfId="13739" xr:uid="{6C08BB83-2653-45AA-81E9-79E808617E20}"/>
    <cellStyle name="Normal GHG Textfiels Bold 3 3 2 11" xfId="18068" xr:uid="{244F4DA3-B2BD-463F-AB45-F521DA69EEDE}"/>
    <cellStyle name="Normal GHG Textfiels Bold 3 3 2 2" xfId="1029" xr:uid="{34C9B1D7-4A7C-44E7-8E6E-0F0D0720C38F}"/>
    <cellStyle name="Normal GHG Textfiels Bold 3 3 2 2 10" xfId="18282" xr:uid="{4F1B1A09-76CF-41EE-B404-612A956593D6}"/>
    <cellStyle name="Normal GHG Textfiels Bold 3 3 2 2 2" xfId="1500" xr:uid="{95728FE9-C8A0-446B-8D54-25E2E8F49E10}"/>
    <cellStyle name="Normal GHG Textfiels Bold 3 3 2 2 2 2" xfId="5334" xr:uid="{48B7B819-A5E1-449C-B275-073688A9075E}"/>
    <cellStyle name="Normal GHG Textfiels Bold 3 3 2 2 2 2 2" xfId="16766" xr:uid="{A70DCE3D-B179-4C33-853B-A8AFFC862F07}"/>
    <cellStyle name="Normal GHG Textfiels Bold 3 3 2 2 2 3" xfId="3777" xr:uid="{81A352B3-6CB3-429C-8EDE-59EF0BE33B88}"/>
    <cellStyle name="Normal GHG Textfiels Bold 3 3 2 2 2 3 2" xfId="15209" xr:uid="{B2AE7500-27BB-4D11-BA55-87941D71DF05}"/>
    <cellStyle name="Normal GHG Textfiels Bold 3 3 2 2 2 4" xfId="7032" xr:uid="{D50A672A-BDA0-4FAB-A6CE-EA04522A5368}"/>
    <cellStyle name="Normal GHG Textfiels Bold 3 3 2 2 2 5" xfId="9082" xr:uid="{2E85EC95-EF5E-4FDD-8CD3-73F84BC5896E}"/>
    <cellStyle name="Normal GHG Textfiels Bold 3 3 2 2 2 6" xfId="9190" xr:uid="{9AC06B2E-59F0-4079-B3B0-FF793A01EC41}"/>
    <cellStyle name="Normal GHG Textfiels Bold 3 3 2 2 2 7" xfId="11949" xr:uid="{4FFE0B2F-A141-4703-9932-35E55FBD1740}"/>
    <cellStyle name="Normal GHG Textfiels Bold 3 3 2 2 2 8" xfId="13883" xr:uid="{F1FF6927-C66F-4F13-9644-AC3F9EA8F80D}"/>
    <cellStyle name="Normal GHG Textfiels Bold 3 3 2 2 2 9" xfId="18752" xr:uid="{56321468-0531-48F9-AD3E-B6207ECE77E1}"/>
    <cellStyle name="Normal GHG Textfiels Bold 3 3 2 2 3" xfId="4843" xr:uid="{7FDD7E0A-7C70-4FED-88D3-D4300D9866E1}"/>
    <cellStyle name="Normal GHG Textfiels Bold 3 3 2 2 3 2" xfId="16275" xr:uid="{28A697E1-AE9E-487F-8CBF-A2FE30BD6E3B}"/>
    <cellStyle name="Normal GHG Textfiels Bold 3 3 2 2 4" xfId="3786" xr:uid="{AB081502-5FC5-4747-866F-734F1B151020}"/>
    <cellStyle name="Normal GHG Textfiels Bold 3 3 2 2 4 2" xfId="15218" xr:uid="{3469AC1D-37B5-429E-A1C8-822114B8436F}"/>
    <cellStyle name="Normal GHG Textfiels Bold 3 3 2 2 5" xfId="6662" xr:uid="{4F9354DB-D8DE-4ADA-B60B-C9CB955EC37A}"/>
    <cellStyle name="Normal GHG Textfiels Bold 3 3 2 2 6" xfId="8624" xr:uid="{DC2F6F6B-F5F8-42CF-A4F4-800B7EFECA82}"/>
    <cellStyle name="Normal GHG Textfiels Bold 3 3 2 2 7" xfId="9866" xr:uid="{8E9A4BCB-B80C-4EB4-833E-207649F885ED}"/>
    <cellStyle name="Normal GHG Textfiels Bold 3 3 2 2 8" xfId="11582" xr:uid="{E3949EB4-C034-4AF7-A301-11B708EFF6DE}"/>
    <cellStyle name="Normal GHG Textfiels Bold 3 3 2 2 9" xfId="14635" xr:uid="{3A9D14DB-42D2-4C08-9AD3-EC27A11AFC21}"/>
    <cellStyle name="Normal GHG Textfiels Bold 3 3 2 3" xfId="1308" xr:uid="{07E005AB-26CD-41E3-AC67-EB85ADB0CCBC}"/>
    <cellStyle name="Normal GHG Textfiels Bold 3 3 2 3 2" xfId="4778" xr:uid="{753A5D85-877C-4670-B46E-4D9148C9D9F1}"/>
    <cellStyle name="Normal GHG Textfiels Bold 3 3 2 3 2 2" xfId="16210" xr:uid="{F2050514-459A-44F3-9A14-1B2F73A0345A}"/>
    <cellStyle name="Normal GHG Textfiels Bold 3 3 2 3 3" xfId="3802" xr:uid="{D2BF5E88-339E-4961-9837-B84826259CAD}"/>
    <cellStyle name="Normal GHG Textfiels Bold 3 3 2 3 3 2" xfId="15234" xr:uid="{FF5D3037-E759-4592-8D8F-F9059A31DE4B}"/>
    <cellStyle name="Normal GHG Textfiels Bold 3 3 2 3 4" xfId="6882" xr:uid="{A04FEF65-E241-46E5-AE3A-2BE304B43E32}"/>
    <cellStyle name="Normal GHG Textfiels Bold 3 3 2 3 5" xfId="8890" xr:uid="{6A482F4D-3C63-40CF-BDED-0465764132E0}"/>
    <cellStyle name="Normal GHG Textfiels Bold 3 3 2 3 6" xfId="8497" xr:uid="{FEA97760-AD73-44D8-A795-B6FC06AD0777}"/>
    <cellStyle name="Normal GHG Textfiels Bold 3 3 2 3 7" xfId="11897" xr:uid="{A299AFBD-874F-42E3-AAFB-07F89B0CCF6A}"/>
    <cellStyle name="Normal GHG Textfiels Bold 3 3 2 3 8" xfId="13519" xr:uid="{BD872C95-B7C4-4AD1-9A62-33F384895B43}"/>
    <cellStyle name="Normal GHG Textfiels Bold 3 3 2 3 9" xfId="18560" xr:uid="{264697B2-30E2-466B-AB1B-5D32FE2D474F}"/>
    <cellStyle name="Normal GHG Textfiels Bold 3 3 2 4" xfId="4295" xr:uid="{2496EE75-5F68-4F5D-9CC5-7A4EB7183757}"/>
    <cellStyle name="Normal GHG Textfiels Bold 3 3 2 4 2" xfId="15727" xr:uid="{0F8E30AE-68C3-4D01-B7AD-63E9492FB9FF}"/>
    <cellStyle name="Normal GHG Textfiels Bold 3 3 2 5" xfId="5758" xr:uid="{D63F4490-3039-4321-8D1F-0EDBD2772D2D}"/>
    <cellStyle name="Normal GHG Textfiels Bold 3 3 2 5 2" xfId="17190" xr:uid="{E91EEF62-96F3-44EA-8D47-5A11426A7F96}"/>
    <cellStyle name="Normal GHG Textfiels Bold 3 3 2 6" xfId="6511" xr:uid="{FB666E2D-14FC-4A50-9460-A53DAD0ADA8A}"/>
    <cellStyle name="Normal GHG Textfiels Bold 3 3 2 7" xfId="8476" xr:uid="{55EC0A38-05AA-4E8D-ACE9-FB7B643765C7}"/>
    <cellStyle name="Normal GHG Textfiels Bold 3 3 2 8" xfId="9354" xr:uid="{668893CF-B86F-4EFD-BEDC-CA47D05E1DDC}"/>
    <cellStyle name="Normal GHG Textfiels Bold 3 3 2 9" xfId="13284" xr:uid="{FA2FA811-363B-4868-B4E3-A775645232C2}"/>
    <cellStyle name="Normal GHG Textfiels Bold 3 3 3" xfId="757" xr:uid="{79E1F735-A6D5-45A9-B85A-1EAA621A5087}"/>
    <cellStyle name="Normal GHG Textfiels Bold 3 3 3 10" xfId="14115" xr:uid="{F554F45E-ACEB-4E03-8D34-CA108332E7A0}"/>
    <cellStyle name="Normal GHG Textfiels Bold 3 3 3 11" xfId="18011" xr:uid="{91762370-215A-456F-9055-98C1A1B3AA1C}"/>
    <cellStyle name="Normal GHG Textfiels Bold 3 3 3 2" xfId="972" xr:uid="{469ECF9C-842C-4417-83C7-48BFFF6A269F}"/>
    <cellStyle name="Normal GHG Textfiels Bold 3 3 3 2 10" xfId="18225" xr:uid="{C9F523E0-59CD-4286-B7CA-DA3AC925E1E0}"/>
    <cellStyle name="Normal GHG Textfiels Bold 3 3 3 2 2" xfId="1443" xr:uid="{1D92BE9A-F9DB-4100-BC38-2D3864A3FAA4}"/>
    <cellStyle name="Normal GHG Textfiels Bold 3 3 3 2 2 2" xfId="5372" xr:uid="{C069DDA5-EF1C-46A6-A6D8-1B78BCBA7782}"/>
    <cellStyle name="Normal GHG Textfiels Bold 3 3 3 2 2 2 2" xfId="16804" xr:uid="{687BCB52-0C48-4F83-AEBF-1B5F1C284544}"/>
    <cellStyle name="Normal GHG Textfiels Bold 3 3 3 2 2 3" xfId="4313" xr:uid="{5040E47E-25FC-48A4-94EC-73A28D500277}"/>
    <cellStyle name="Normal GHG Textfiels Bold 3 3 3 2 2 3 2" xfId="15745" xr:uid="{624040E4-0F57-4A17-B20C-FFB8B1F410F8}"/>
    <cellStyle name="Normal GHG Textfiels Bold 3 3 3 2 2 4" xfId="6988" xr:uid="{E0CD2BC4-9C64-4811-B51F-F162963F1A56}"/>
    <cellStyle name="Normal GHG Textfiels Bold 3 3 3 2 2 5" xfId="9025" xr:uid="{C2FCC476-2CAE-468D-A712-DAB9D730857C}"/>
    <cellStyle name="Normal GHG Textfiels Bold 3 3 3 2 2 6" xfId="9585" xr:uid="{1A085DFC-0846-4A44-B2AD-AB35FEA9D26D}"/>
    <cellStyle name="Normal GHG Textfiels Bold 3 3 3 2 2 7" xfId="12071" xr:uid="{65CDAA15-ECB4-4BF0-8987-447F6B33DD9D}"/>
    <cellStyle name="Normal GHG Textfiels Bold 3 3 3 2 2 8" xfId="14350" xr:uid="{1200B274-4321-43EC-A77E-B57BA70F4B2B}"/>
    <cellStyle name="Normal GHG Textfiels Bold 3 3 3 2 2 9" xfId="18695" xr:uid="{EC077732-BAC2-4F24-BA0A-DB7AA46C084A}"/>
    <cellStyle name="Normal GHG Textfiels Bold 3 3 3 2 3" xfId="4086" xr:uid="{66D36429-75B3-4028-BF8E-36B0E2C37BB5}"/>
    <cellStyle name="Normal GHG Textfiels Bold 3 3 3 2 3 2" xfId="15518" xr:uid="{414941C6-8F3C-42B5-9BB0-AAA6AE0EC2D0}"/>
    <cellStyle name="Normal GHG Textfiels Bold 3 3 3 2 4" xfId="4397" xr:uid="{81E95674-A305-414D-90C6-4184C4685C95}"/>
    <cellStyle name="Normal GHG Textfiels Bold 3 3 3 2 4 2" xfId="15829" xr:uid="{169B0751-C016-4EAA-BFA9-6EA01A02E1C3}"/>
    <cellStyle name="Normal GHG Textfiels Bold 3 3 3 2 5" xfId="6617" xr:uid="{5B925EFF-250C-44FE-98CA-B0B1A83FCACF}"/>
    <cellStyle name="Normal GHG Textfiels Bold 3 3 3 2 6" xfId="8580" xr:uid="{8E454845-EF60-4571-B4E0-6DF3E587BE9E}"/>
    <cellStyle name="Normal GHG Textfiels Bold 3 3 3 2 7" xfId="9904" xr:uid="{7CE5A858-217F-44CF-9BCF-298F62360288}"/>
    <cellStyle name="Normal GHG Textfiels Bold 3 3 3 2 8" xfId="11957" xr:uid="{230D11C9-6A31-42FA-9C84-9D0C370FD10D}"/>
    <cellStyle name="Normal GHG Textfiels Bold 3 3 3 2 9" xfId="13688" xr:uid="{DCC30C5C-3159-44C9-8068-1D9D9D1A9166}"/>
    <cellStyle name="Normal GHG Textfiels Bold 3 3 3 3" xfId="1249" xr:uid="{DAFA7174-06DF-43B3-8789-5102CC4C25D5}"/>
    <cellStyle name="Normal GHG Textfiels Bold 3 3 3 3 2" xfId="5519" xr:uid="{2E416BB8-E87B-4403-BD22-2E8CE9819DDE}"/>
    <cellStyle name="Normal GHG Textfiels Bold 3 3 3 3 2 2" xfId="16951" xr:uid="{E6ABDB82-6745-410B-ADF2-037474E10E58}"/>
    <cellStyle name="Normal GHG Textfiels Bold 3 3 3 3 3" xfId="3820" xr:uid="{72A371E5-2D74-4A28-ABC3-FEF6703DB30F}"/>
    <cellStyle name="Normal GHG Textfiels Bold 3 3 3 3 3 2" xfId="15252" xr:uid="{BA54BB93-951E-4D1C-9E94-3F5CED9DC0F4}"/>
    <cellStyle name="Normal GHG Textfiels Bold 3 3 3 3 4" xfId="6838" xr:uid="{BE238A12-289D-4A68-83A5-8B0EACEE3D0B}"/>
    <cellStyle name="Normal GHG Textfiels Bold 3 3 3 3 5" xfId="8831" xr:uid="{EBE0E714-59D4-4E67-A045-DC193BC30F87}"/>
    <cellStyle name="Normal GHG Textfiels Bold 3 3 3 3 6" xfId="9700" xr:uid="{1657A2E5-C991-4D9F-8787-A3030D446442}"/>
    <cellStyle name="Normal GHG Textfiels Bold 3 3 3 3 7" xfId="12318" xr:uid="{1550B6F0-B5EA-4DF7-BE66-2D9E243B5749}"/>
    <cellStyle name="Normal GHG Textfiels Bold 3 3 3 3 8" xfId="14014" xr:uid="{AC452B6B-44BA-4BDF-B2A9-E62026F0E564}"/>
    <cellStyle name="Normal GHG Textfiels Bold 3 3 3 3 9" xfId="18501" xr:uid="{9144060D-7997-4C3F-94AA-B6A304C2DD65}"/>
    <cellStyle name="Normal GHG Textfiels Bold 3 3 3 4" xfId="3839" xr:uid="{59CC5684-6B4C-40E5-B2B5-B716C9CE3B3E}"/>
    <cellStyle name="Normal GHG Textfiels Bold 3 3 3 4 2" xfId="15271" xr:uid="{DF0A9565-5595-4338-9B9C-61EB3C5F7551}"/>
    <cellStyle name="Normal GHG Textfiels Bold 3 3 3 5" xfId="5747" xr:uid="{6942CB67-FE03-4286-8271-95D4C7EA5711}"/>
    <cellStyle name="Normal GHG Textfiels Bold 3 3 3 5 2" xfId="17179" xr:uid="{E45C6084-436B-46DE-B910-2B742CB85681}"/>
    <cellStyle name="Normal GHG Textfiels Bold 3 3 3 6" xfId="6465" xr:uid="{F80AE0E6-50F7-45FA-BA86-467D6E789C55}"/>
    <cellStyle name="Normal GHG Textfiels Bold 3 3 3 7" xfId="8432" xr:uid="{3E51739A-CF1A-4EFB-AB6F-0192285C389A}"/>
    <cellStyle name="Normal GHG Textfiels Bold 3 3 3 8" xfId="8360" xr:uid="{28C54282-C6C3-4E40-8D2C-56CC2C5D4DB8}"/>
    <cellStyle name="Normal GHG Textfiels Bold 3 3 3 9" xfId="13078" xr:uid="{201C4D29-E0D0-495E-8F88-DE180EC3B6D5}"/>
    <cellStyle name="Normal GHG Textfiels Bold 3 3 4" xfId="732" xr:uid="{E58DD987-C33F-43EC-8A70-0C1F5604D050}"/>
    <cellStyle name="Normal GHG Textfiels Bold 3 3 4 10" xfId="14125" xr:uid="{AE716844-41F5-4035-A0AE-06AA7C1E9052}"/>
    <cellStyle name="Normal GHG Textfiels Bold 3 3 4 11" xfId="17986" xr:uid="{B99D779F-D272-4010-AB19-DC83CFB9262D}"/>
    <cellStyle name="Normal GHG Textfiels Bold 3 3 4 2" xfId="947" xr:uid="{AE7B049E-578D-4517-BC4C-BB8A4E305B7F}"/>
    <cellStyle name="Normal GHG Textfiels Bold 3 3 4 2 10" xfId="18200" xr:uid="{A938BCA6-63FE-46DF-B625-E5B8810FFDB5}"/>
    <cellStyle name="Normal GHG Textfiels Bold 3 3 4 2 2" xfId="1281" xr:uid="{E8E16EBB-7731-4B46-8C4B-EF1E4D14FD43}"/>
    <cellStyle name="Normal GHG Textfiels Bold 3 3 4 2 2 2" xfId="5495" xr:uid="{239966CA-FCFC-46D9-8FDE-0F9EC9997A84}"/>
    <cellStyle name="Normal GHG Textfiels Bold 3 3 4 2 2 2 2" xfId="16927" xr:uid="{051BFFF2-672D-4292-B4D5-B4EEF939CD41}"/>
    <cellStyle name="Normal GHG Textfiels Bold 3 3 4 2 2 3" xfId="4662" xr:uid="{F6E474EE-9071-4DD5-9DCA-38267028FF00}"/>
    <cellStyle name="Normal GHG Textfiels Bold 3 3 4 2 2 3 2" xfId="16094" xr:uid="{9F661649-DA2E-47DE-832E-D42671148B5F}"/>
    <cellStyle name="Normal GHG Textfiels Bold 3 3 4 2 2 4" xfId="6860" xr:uid="{8D489239-AF28-4C42-9FB8-52E2547BCED1}"/>
    <cellStyle name="Normal GHG Textfiels Bold 3 3 4 2 2 5" xfId="8863" xr:uid="{E9D6E148-F318-4510-829B-88FEBED07CA4}"/>
    <cellStyle name="Normal GHG Textfiels Bold 3 3 4 2 2 6" xfId="9680" xr:uid="{60F58CD6-BE5B-4650-915E-82EA38A8DD6B}"/>
    <cellStyle name="Normal GHG Textfiels Bold 3 3 4 2 2 7" xfId="12154" xr:uid="{5521AA8D-D7AC-43C1-8B8F-25CF312BA011}"/>
    <cellStyle name="Normal GHG Textfiels Bold 3 3 4 2 2 8" xfId="14463" xr:uid="{E43EE442-88D1-430D-8328-EDCA5474DD96}"/>
    <cellStyle name="Normal GHG Textfiels Bold 3 3 4 2 2 9" xfId="18533" xr:uid="{2842F2B3-28B3-43DA-9B18-45538535ACEF}"/>
    <cellStyle name="Normal GHG Textfiels Bold 3 3 4 2 3" xfId="3922" xr:uid="{51D6CBA7-794F-487D-84C1-2C58FBFF96B0}"/>
    <cellStyle name="Normal GHG Textfiels Bold 3 3 4 2 3 2" xfId="15354" xr:uid="{7E51B924-6C9B-4FAD-83A2-28E16DBB32DD}"/>
    <cellStyle name="Normal GHG Textfiels Bold 3 3 4 2 4" xfId="4135" xr:uid="{684EE76E-4917-4ADF-A792-F2C6ABA578EA}"/>
    <cellStyle name="Normal GHG Textfiels Bold 3 3 4 2 4 2" xfId="15567" xr:uid="{BBD58D57-7CD9-4C23-B692-E4AECBE512FF}"/>
    <cellStyle name="Normal GHG Textfiels Bold 3 3 4 2 5" xfId="6598" xr:uid="{6237B8DB-36A5-4518-ACCA-B22904335D93}"/>
    <cellStyle name="Normal GHG Textfiels Bold 3 3 4 2 6" xfId="8563" xr:uid="{4079756D-BEDB-449F-A824-0E50CDCA9A0E}"/>
    <cellStyle name="Normal GHG Textfiels Bold 3 3 4 2 7" xfId="9913" xr:uid="{13D7E902-04E4-47C9-A5C6-61E06FE61415}"/>
    <cellStyle name="Normal GHG Textfiels Bold 3 3 4 2 8" xfId="12929" xr:uid="{FE73FA4F-39BC-4A05-8713-E29245DCD044}"/>
    <cellStyle name="Normal GHG Textfiels Bold 3 3 4 2 9" xfId="14674" xr:uid="{C7A548B3-3E9B-4B39-8D1D-06EE4942AA4C}"/>
    <cellStyle name="Normal GHG Textfiels Bold 3 3 4 3" xfId="1158" xr:uid="{1A2A0ED0-5883-4A8F-BDA4-628F13D09401}"/>
    <cellStyle name="Normal GHG Textfiels Bold 3 3 4 3 2" xfId="4821" xr:uid="{10C1218A-B06D-4CED-B855-F8F89BF36E85}"/>
    <cellStyle name="Normal GHG Textfiels Bold 3 3 4 3 2 2" xfId="16253" xr:uid="{0AE53139-506A-428F-AD13-E95EF631B4B5}"/>
    <cellStyle name="Normal GHG Textfiels Bold 3 3 4 3 3" xfId="5084" xr:uid="{F8FB85AE-2722-4AE0-9BC3-C9C80EF7C94C}"/>
    <cellStyle name="Normal GHG Textfiels Bold 3 3 4 3 3 2" xfId="16516" xr:uid="{F8AD2EFA-8B9E-462F-A71E-C76C2C1A9E11}"/>
    <cellStyle name="Normal GHG Textfiels Bold 3 3 4 3 4" xfId="6765" xr:uid="{03D83C83-F089-43DE-8463-D2F94E6EB0A7}"/>
    <cellStyle name="Normal GHG Textfiels Bold 3 3 4 3 5" xfId="8740" xr:uid="{FCA40A44-3C1C-423F-B905-41C48CADAEF2}"/>
    <cellStyle name="Normal GHG Textfiels Bold 3 3 4 3 6" xfId="9765" xr:uid="{B5F131C1-AB45-4CE3-9C41-6D44AF5D2BD1}"/>
    <cellStyle name="Normal GHG Textfiels Bold 3 3 4 3 7" xfId="12910" xr:uid="{383C2868-4FBF-486D-BEE3-09E62CDCBC70}"/>
    <cellStyle name="Normal GHG Textfiels Bold 3 3 4 3 8" xfId="14559" xr:uid="{A712AFD5-144F-4CD8-8A6E-C5481BA4103C}"/>
    <cellStyle name="Normal GHG Textfiels Bold 3 3 4 3 9" xfId="18410" xr:uid="{AB1544BF-1314-49F3-AA40-AB3EB4DA822B}"/>
    <cellStyle name="Normal GHG Textfiels Bold 3 3 4 4" xfId="4113" xr:uid="{EA5176C8-4702-4B46-A899-227A50ECBE24}"/>
    <cellStyle name="Normal GHG Textfiels Bold 3 3 4 4 2" xfId="15545" xr:uid="{E95417E9-020F-4043-9E6E-03B1818A6CE9}"/>
    <cellStyle name="Normal GHG Textfiels Bold 3 3 4 5" xfId="3778" xr:uid="{D07E8D5F-FA75-42BE-83E9-B0854EDAE66E}"/>
    <cellStyle name="Normal GHG Textfiels Bold 3 3 4 5 2" xfId="15210" xr:uid="{4BBA0865-FAD9-41F2-A56A-54F9EDA7DB0C}"/>
    <cellStyle name="Normal GHG Textfiels Bold 3 3 4 6" xfId="6446" xr:uid="{E0A116AC-8F12-4A0F-AA8A-1A5565CE872A}"/>
    <cellStyle name="Normal GHG Textfiels Bold 3 3 4 7" xfId="8414" xr:uid="{CBAE4E73-4001-4203-BC29-29A5D7FE34E5}"/>
    <cellStyle name="Normal GHG Textfiels Bold 3 3 4 8" xfId="9993" xr:uid="{F2A501FA-90A2-4987-B443-FB0941F7A658}"/>
    <cellStyle name="Normal GHG Textfiels Bold 3 3 4 9" xfId="11936" xr:uid="{1FB13CC0-79B5-45C0-9566-F251C6224DA9}"/>
    <cellStyle name="Normal GHG Textfiels Bold 3 3 5" xfId="1152" xr:uid="{1978E56E-4761-4E9B-9002-BEAF2B5CF3D6}"/>
    <cellStyle name="Normal GHG Textfiels Bold 3 3 5 2" xfId="4824" xr:uid="{226BFD51-B5A6-49B6-A76E-FCFC82A620EC}"/>
    <cellStyle name="Normal GHG Textfiels Bold 3 3 5 2 2" xfId="16256" xr:uid="{7B052460-5A3B-4A2C-AF01-9DAB1506BE1F}"/>
    <cellStyle name="Normal GHG Textfiels Bold 3 3 5 3" xfId="5080" xr:uid="{EDA0E29C-2D63-4CDA-B52F-1623C7897496}"/>
    <cellStyle name="Normal GHG Textfiels Bold 3 3 5 3 2" xfId="16512" xr:uid="{E6418826-CA51-4C52-BCF1-4722F6934E61}"/>
    <cellStyle name="Normal GHG Textfiels Bold 3 3 5 4" xfId="6761" xr:uid="{3ACA4762-6407-47FC-8576-A78AC8B5FAA9}"/>
    <cellStyle name="Normal GHG Textfiels Bold 3 3 5 5" xfId="8734" xr:uid="{7A1509EF-195B-433B-B620-7AD20D9F762E}"/>
    <cellStyle name="Normal GHG Textfiels Bold 3 3 5 6" xfId="9770" xr:uid="{2D6283BB-E04A-4048-A80F-C560D850BB82}"/>
    <cellStyle name="Normal GHG Textfiels Bold 3 3 5 7" xfId="11336" xr:uid="{9BD7C9B0-B39A-4A58-9EFA-72B091997EF8}"/>
    <cellStyle name="Normal GHG Textfiels Bold 3 3 5 8" xfId="14563" xr:uid="{8B277D6A-41B3-42BB-9AEA-591D9B8F99AA}"/>
    <cellStyle name="Normal GHG Textfiels Bold 3 3 5 9" xfId="18404" xr:uid="{0D1B7BBB-EEA5-4562-870D-408D41203D8D}"/>
    <cellStyle name="Normal GHG Textfiels Bold 3 3 6" xfId="5728" xr:uid="{A412677E-032F-474B-8B81-EE047375F8E9}"/>
    <cellStyle name="Normal GHG Textfiels Bold 3 3 6 2" xfId="17160" xr:uid="{6F4C12B3-6B89-48C4-BD78-44D5A17DFB3C}"/>
    <cellStyle name="Normal GHG Textfiels Bold 3 3 7" xfId="4932" xr:uid="{4B72E7AA-EF83-49AF-A70A-D1C7F1F36B0E}"/>
    <cellStyle name="Normal GHG Textfiels Bold 3 3 7 2" xfId="16364" xr:uid="{2C679457-AB3C-48DB-BF0B-A78988EE7C88}"/>
    <cellStyle name="Normal GHG Textfiels Bold 3 3 8" xfId="6404" xr:uid="{1F2D8826-8AE4-401B-814E-29B70F94E455}"/>
    <cellStyle name="Normal GHG Textfiels Bold 3 3 9" xfId="8291" xr:uid="{A749EE8D-16FB-4217-B938-8AEE10A570F6}"/>
    <cellStyle name="Normal GHG whole table" xfId="186" xr:uid="{765B86BE-CA9C-40A4-AF15-0D1E7D6D182F}"/>
    <cellStyle name="Normal GHG whole table 2" xfId="607" xr:uid="{4C484CFD-D63E-4781-AFC9-88142542930D}"/>
    <cellStyle name="Normal GHG whole table 2 2" xfId="753" xr:uid="{BA6A9DA6-527D-443C-8AA8-1E74118E6B57}"/>
    <cellStyle name="Normal GHG whole table 2 2 10" xfId="14117" xr:uid="{AF5492B4-DC05-4F13-A5CD-F864B3CFF8EA}"/>
    <cellStyle name="Normal GHG whole table 2 2 11" xfId="18007" xr:uid="{C8B9086E-85F5-4682-9C7B-7EFEAE95A25D}"/>
    <cellStyle name="Normal GHG whole table 2 2 2" xfId="968" xr:uid="{35802580-8C29-4929-BC1B-BB9F8DC38D99}"/>
    <cellStyle name="Normal GHG whole table 2 2 2 10" xfId="18221" xr:uid="{4EADF667-B9A6-4E9E-90EE-E6FA54C545B7}"/>
    <cellStyle name="Normal GHG whole table 2 2 2 2" xfId="1476" xr:uid="{504E0E99-C0D8-4F8A-982E-7BCBA1F1F892}"/>
    <cellStyle name="Normal GHG whole table 2 2 2 2 2" xfId="5348" xr:uid="{95535282-1611-45CE-B5FA-26DDFE9193CA}"/>
    <cellStyle name="Normal GHG whole table 2 2 2 2 2 2" xfId="16780" xr:uid="{978CA89F-E2F7-4751-BB52-51E5676E0047}"/>
    <cellStyle name="Normal GHG whole table 2 2 2 2 3" xfId="5814" xr:uid="{539732CD-BB34-4FD4-AE8B-64FD7AB68494}"/>
    <cellStyle name="Normal GHG whole table 2 2 2 2 3 2" xfId="17246" xr:uid="{45F33B0C-D4F3-43AC-BC48-9F467BAA06CE}"/>
    <cellStyle name="Normal GHG whole table 2 2 2 2 4" xfId="7016" xr:uid="{040078EE-DD04-4FAE-9449-15A33EB8DE5E}"/>
    <cellStyle name="Normal GHG whole table 2 2 2 2 5" xfId="9058" xr:uid="{0626B54E-5091-427B-819B-9BD3BDDEC765}"/>
    <cellStyle name="Normal GHG whole table 2 2 2 2 6" xfId="8413" xr:uid="{B6282920-F6D2-4EDD-8058-B460DDC62CCB}"/>
    <cellStyle name="Normal GHG whole table 2 2 2 2 7" xfId="12064" xr:uid="{DCEA14C5-67FF-4E2F-94B9-77F09C4DB27D}"/>
    <cellStyle name="Normal GHG whole table 2 2 2 2 8" xfId="13964" xr:uid="{68780319-CAF2-4C8B-A465-328C5F71FCEC}"/>
    <cellStyle name="Normal GHG whole table 2 2 2 2 9" xfId="18728" xr:uid="{30BACFAA-51FA-4275-B1E2-9223F68E4C6C}"/>
    <cellStyle name="Normal GHG whole table 2 2 2 3" xfId="4088" xr:uid="{A0F5D1DC-4675-4220-93E9-A4CAA0866854}"/>
    <cellStyle name="Normal GHG whole table 2 2 2 3 2" xfId="15520" xr:uid="{56D4BA73-815C-4B1A-BC70-0436E6B96C6D}"/>
    <cellStyle name="Normal GHG whole table 2 2 2 4" xfId="3977" xr:uid="{8BF78F50-3D0D-4FA1-86B5-E928CE8C2162}"/>
    <cellStyle name="Normal GHG whole table 2 2 2 4 2" xfId="15409" xr:uid="{7EC6101C-4E81-4297-9CBF-DD8FBB4D446C}"/>
    <cellStyle name="Normal GHG whole table 2 2 2 5" xfId="6614" xr:uid="{0E273E00-6895-494E-9A74-32A7AA74BEC9}"/>
    <cellStyle name="Normal GHG whole table 2 2 2 6" xfId="8577" xr:uid="{DFFEBBC6-29AE-4B05-9CCC-64A4D1DC8A95}"/>
    <cellStyle name="Normal GHG whole table 2 2 2 7" xfId="9316" xr:uid="{DB6F82B4-69BB-4E2D-8C16-7B5C4D9CD6B0}"/>
    <cellStyle name="Normal GHG whole table 2 2 2 8" xfId="11175" xr:uid="{B18E16BD-DFA4-4F92-A836-BE36490619A3}"/>
    <cellStyle name="Normal GHG whole table 2 2 2 9" xfId="13691" xr:uid="{BE8E59C8-7142-48C9-BFB2-933587A77275}"/>
    <cellStyle name="Normal GHG whole table 2 2 3" xfId="1463" xr:uid="{5FB8B92E-D14B-47DD-8C7D-40160F05274E}"/>
    <cellStyle name="Normal GHG whole table 2 2 3 2" xfId="5356" xr:uid="{E35211E6-6D3D-4F49-9460-D28018A4F0F4}"/>
    <cellStyle name="Normal GHG whole table 2 2 3 2 2" xfId="16788" xr:uid="{70A693EE-46CA-45B0-B5B1-B0AF7D2F3266}"/>
    <cellStyle name="Normal GHG whole table 2 2 3 3" xfId="4720" xr:uid="{E4A5A5DA-17F6-4028-A3C6-A42672687195}"/>
    <cellStyle name="Normal GHG whole table 2 2 3 3 2" xfId="16152" xr:uid="{D19E81AD-B06C-4DF8-8AB9-696F8B293BDE}"/>
    <cellStyle name="Normal GHG whole table 2 2 3 4" xfId="7004" xr:uid="{89754BBE-FBAC-49FC-9F43-72CDA1BD0995}"/>
    <cellStyle name="Normal GHG whole table 2 2 3 5" xfId="9045" xr:uid="{943773A1-542B-4BBE-9108-6A591CDE75DA}"/>
    <cellStyle name="Normal GHG whole table 2 2 3 6" xfId="8401" xr:uid="{50F127D2-6FA5-4193-BEC2-1D51C280DE98}"/>
    <cellStyle name="Normal GHG whole table 2 2 3 7" xfId="11615" xr:uid="{A81E25A2-7488-42DB-B289-AE93AD4E5323}"/>
    <cellStyle name="Normal GHG whole table 2 2 3 8" xfId="14335" xr:uid="{F9F09A77-BE6D-4DBD-B9D7-EB93412A7682}"/>
    <cellStyle name="Normal GHG whole table 2 2 3 9" xfId="18715" xr:uid="{EB11CAB3-57A5-44A4-BAC4-E0FEF81790CB}"/>
    <cellStyle name="Normal GHG whole table 2 2 4" xfId="3841" xr:uid="{669CD123-F281-4ACE-8491-4F372FFE7812}"/>
    <cellStyle name="Normal GHG whole table 2 2 4 2" xfId="15273" xr:uid="{BF6D81E3-F359-44FC-8315-A7481BFF8AB7}"/>
    <cellStyle name="Normal GHG whole table 2 2 5" xfId="4562" xr:uid="{B5823DE8-D690-4E9D-890C-05A70483F16E}"/>
    <cellStyle name="Normal GHG whole table 2 2 5 2" xfId="15994" xr:uid="{8548E515-1ECA-448D-B63D-4A597C15593F}"/>
    <cellStyle name="Normal GHG whole table 2 2 6" xfId="6462" xr:uid="{7D5C4DAA-11F6-4522-8F47-CF035549462B}"/>
    <cellStyle name="Normal GHG whole table 2 2 7" xfId="8429" xr:uid="{E672A7E2-C57D-4DCF-B16E-AC0696F4816B}"/>
    <cellStyle name="Normal GHG whole table 2 2 8" xfId="8363" xr:uid="{E20C5FE1-C593-408F-A584-E4F0AFF9BBB3}"/>
    <cellStyle name="Normal GHG whole table 2 2 9" xfId="11230" xr:uid="{54B92537-1723-4202-9F66-0FC6B61A7E30}"/>
    <cellStyle name="Normal GHG whole table 2 3" xfId="897" xr:uid="{F198A308-34BF-4B4C-89C3-4AFB17F545FA}"/>
    <cellStyle name="Normal GHG whole table 2 3 10" xfId="18150" xr:uid="{71A2E097-BFF5-42B8-BDBD-31A1A4A7A5EF}"/>
    <cellStyle name="Normal GHG whole table 2 3 2" xfId="1468" xr:uid="{7BC3BAE5-1CF4-4726-B224-0C616D7A6B07}"/>
    <cellStyle name="Normal GHG whole table 2 3 2 2" xfId="4744" xr:uid="{3041B1E5-3E50-492D-B6E3-DBF8A0A2335C}"/>
    <cellStyle name="Normal GHG whole table 2 3 2 2 2" xfId="16176" xr:uid="{99BA4D91-321E-464E-9604-166B64BFEFA2}"/>
    <cellStyle name="Normal GHG whole table 2 3 2 3" xfId="4598" xr:uid="{D05D2EFF-B582-40AC-8DB0-2C116E0F45EF}"/>
    <cellStyle name="Normal GHG whole table 2 3 2 3 2" xfId="16030" xr:uid="{6DE8F1CC-7230-471A-B41A-3981D8F6D943}"/>
    <cellStyle name="Normal GHG whole table 2 3 2 4" xfId="7009" xr:uid="{4E655857-A57C-485B-96F2-060C588C13FC}"/>
    <cellStyle name="Normal GHG whole table 2 3 2 5" xfId="9050" xr:uid="{10E78D7C-C63A-4B98-93AE-D7DB3B476742}"/>
    <cellStyle name="Normal GHG whole table 2 3 2 6" xfId="8201" xr:uid="{C6194417-6458-48DC-B3E2-5AFB01394041}"/>
    <cellStyle name="Normal GHG whole table 2 3 2 7" xfId="11956" xr:uid="{1718F377-E810-435F-A6E4-C59371C5D72C}"/>
    <cellStyle name="Normal GHG whole table 2 3 2 8" xfId="13884" xr:uid="{CC281F52-758C-4F32-8DC9-009FA1820E35}"/>
    <cellStyle name="Normal GHG whole table 2 3 2 9" xfId="18720" xr:uid="{847BFFF7-21B9-4578-8B3B-C36A6C8EF3F0}"/>
    <cellStyle name="Normal GHG whole table 2 3 3" xfId="4862" xr:uid="{35A7AA7F-E33C-404E-BCC2-AC0101296381}"/>
    <cellStyle name="Normal GHG whole table 2 3 3 2" xfId="16294" xr:uid="{84D408CF-17C0-40B3-B805-689995FA83DD}"/>
    <cellStyle name="Normal GHG whole table 2 3 4" xfId="4613" xr:uid="{E71B23DE-4DBF-4E0A-85BE-B3A04EDE7111}"/>
    <cellStyle name="Normal GHG whole table 2 3 4 2" xfId="16045" xr:uid="{2731BF63-4DDB-4425-B459-D1AFB9E06F93}"/>
    <cellStyle name="Normal GHG whole table 2 3 5" xfId="6561" xr:uid="{3A200D48-C183-478C-8A25-08469304AFFF}"/>
    <cellStyle name="Normal GHG whole table 2 3 6" xfId="8528" xr:uid="{F5FC14FB-AF8B-408A-9D9A-EDBB5B4A962E}"/>
    <cellStyle name="Normal GHG whole table 2 3 7" xfId="9947" xr:uid="{F78397A3-116C-4357-8F4E-BCFABDD80CED}"/>
    <cellStyle name="Normal GHG whole table 2 3 8" xfId="11791" xr:uid="{A8615F99-F69E-48A6-BB2A-BB92EFD0309B}"/>
    <cellStyle name="Normal GHG whole table 2 3 9" xfId="13617" xr:uid="{AE10BDAF-12C7-4221-B4CC-3D0DA2572536}"/>
    <cellStyle name="Normal GHG whole table 3" xfId="456" xr:uid="{A6DB95BA-7EDC-40D7-B381-7107F0B08365}"/>
    <cellStyle name="Normal GHG whole table 3 10" xfId="10021" xr:uid="{05953046-13A7-43A0-B6CB-2EC84ADBB4E1}"/>
    <cellStyle name="Normal GHG whole table 3 11" xfId="11301" xr:uid="{4D1EF45F-818D-4A98-8B0C-0B51C0299592}"/>
    <cellStyle name="Normal GHG whole table 3 12" xfId="14745" xr:uid="{3E0D587A-0B91-4A18-A277-CEFA3755165F}"/>
    <cellStyle name="Normal GHG whole table 3 13" xfId="17914" xr:uid="{A3F718CA-DB84-41AA-9D86-688CF88B2981}"/>
    <cellStyle name="Normal GHG whole table 3 2" xfId="793" xr:uid="{1941FC77-3A38-44F4-A916-BEDB8AA4A822}"/>
    <cellStyle name="Normal GHG whole table 3 2 10" xfId="14707" xr:uid="{C46B37E9-15A3-46B4-8BA8-FE1F9E15036F}"/>
    <cellStyle name="Normal GHG whole table 3 2 11" xfId="18047" xr:uid="{968EADF2-1973-4BB8-833B-EFAC1A56F000}"/>
    <cellStyle name="Normal GHG whole table 3 2 2" xfId="1008" xr:uid="{50DB2F88-E03D-4BFE-BB42-1BF071C54A6A}"/>
    <cellStyle name="Normal GHG whole table 3 2 2 10" xfId="18261" xr:uid="{81422D45-6167-487D-A2EC-B7BDE5A97253}"/>
    <cellStyle name="Normal GHG whole table 3 2 2 2" xfId="1532" xr:uid="{A79A0763-953C-4601-9A7A-D86F91FA1FE3}"/>
    <cellStyle name="Normal GHG whole table 3 2 2 2 2" xfId="5310" xr:uid="{D464E825-A53C-4859-8968-AAD885E9A40F}"/>
    <cellStyle name="Normal GHG whole table 3 2 2 2 2 2" xfId="16742" xr:uid="{0663BA74-824B-45F1-BD9D-36B47165DE84}"/>
    <cellStyle name="Normal GHG whole table 3 2 2 2 3" xfId="5791" xr:uid="{A3FFDFC6-515F-4697-BE08-ABDBAE1BF336}"/>
    <cellStyle name="Normal GHG whole table 3 2 2 2 3 2" xfId="17223" xr:uid="{7063795D-57FA-4C6E-87A2-F5C940ED844B}"/>
    <cellStyle name="Normal GHG whole table 3 2 2 2 4" xfId="7060" xr:uid="{BE5F1B8A-CB3A-42F6-8F12-021BB0CB57AB}"/>
    <cellStyle name="Normal GHG whole table 3 2 2 2 5" xfId="9114" xr:uid="{33C1020C-BAC3-4456-9B10-75B7E1EE2095}"/>
    <cellStyle name="Normal GHG whole table 3 2 2 2 6" xfId="9548" xr:uid="{F98CCD08-4AA1-49A7-9E4A-DCC3860C8C10}"/>
    <cellStyle name="Normal GHG whole table 3 2 2 2 7" xfId="12709" xr:uid="{A9EF2AD5-992D-4ECA-9F19-62B46E81F0FD}"/>
    <cellStyle name="Normal GHG whole table 3 2 2 2 8" xfId="15144" xr:uid="{39DE9926-81BE-4D7B-AED4-FA6D65B32F24}"/>
    <cellStyle name="Normal GHG whole table 3 2 2 2 9" xfId="18784" xr:uid="{E5DA5083-338C-4AAE-98E5-9EE6EFD44816}"/>
    <cellStyle name="Normal GHG whole table 3 2 2 3" xfId="3954" xr:uid="{8CB53133-2A53-464A-9374-B3B618A538D1}"/>
    <cellStyle name="Normal GHG whole table 3 2 2 3 2" xfId="15386" xr:uid="{A6E9D2A0-C814-4686-96B1-FF05BF7495F0}"/>
    <cellStyle name="Normal GHG whole table 3 2 2 4" xfId="5000" xr:uid="{5E0CD46B-2428-414D-875F-22380CD2AE8A}"/>
    <cellStyle name="Normal GHG whole table 3 2 2 4 2" xfId="16432" xr:uid="{A2D72824-A92E-49AF-9800-4CB9E43C8188}"/>
    <cellStyle name="Normal GHG whole table 3 2 2 5" xfId="6646" xr:uid="{1D57A97A-5966-42E8-823B-1C4ACF08943A}"/>
    <cellStyle name="Normal GHG whole table 3 2 2 6" xfId="8610" xr:uid="{289EF1E7-0A73-4224-BE23-3E8060B08CDF}"/>
    <cellStyle name="Normal GHG whole table 3 2 2 7" xfId="9303" xr:uid="{18949248-F5D0-442C-950B-B70A82C262C2}"/>
    <cellStyle name="Normal GHG whole table 3 2 2 8" xfId="11717" xr:uid="{8BC94C69-B845-4A2E-B10E-9ACCD89280AF}"/>
    <cellStyle name="Normal GHG whole table 3 2 2 9" xfId="14653" xr:uid="{517C54B3-C89E-4992-B75B-62C52046B19B}"/>
    <cellStyle name="Normal GHG whole table 3 2 3" xfId="1263" xr:uid="{DB850A48-E8F3-4B7D-AE46-09362D4D96A3}"/>
    <cellStyle name="Normal GHG whole table 3 2 3 2" xfId="5508" xr:uid="{AF6A97B1-D977-4431-9B2E-156D091D01C6}"/>
    <cellStyle name="Normal GHG whole table 3 2 3 2 2" xfId="16940" xr:uid="{0E19ABD5-8CF9-4D17-92FA-82F7C106CAAB}"/>
    <cellStyle name="Normal GHG whole table 3 2 3 3" xfId="5254" xr:uid="{05CE918C-2918-4DD3-90B9-3B624A9135AC}"/>
    <cellStyle name="Normal GHG whole table 3 2 3 3 2" xfId="16686" xr:uid="{7A2C3F0D-B275-4691-8E34-C83124006C32}"/>
    <cellStyle name="Normal GHG whole table 3 2 3 4" xfId="6849" xr:uid="{4D6BEC8D-AC71-433D-929E-7EE76F60CAE0}"/>
    <cellStyle name="Normal GHG whole table 3 2 3 5" xfId="8845" xr:uid="{3339F80D-0C68-45FD-9239-71DF816B5A72}"/>
    <cellStyle name="Normal GHG whole table 3 2 3 6" xfId="9691" xr:uid="{A286CBD1-DE22-438B-B923-F9D9BC4E1FA3}"/>
    <cellStyle name="Normal GHG whole table 3 2 3 7" xfId="12016" xr:uid="{79C9A229-A311-46CB-9EE4-EB18F9A64643}"/>
    <cellStyle name="Normal GHG whole table 3 2 3 8" xfId="14477" xr:uid="{A35A0D0F-3E8C-43C0-8087-F25F32826B56}"/>
    <cellStyle name="Normal GHG whole table 3 2 3 9" xfId="18515" xr:uid="{652B65AD-4E60-4F61-87F7-8D58F9845A7D}"/>
    <cellStyle name="Normal GHG whole table 3 2 4" xfId="4147" xr:uid="{96F8EDB5-DEE1-46C1-BCEE-9AF873AF8CF9}"/>
    <cellStyle name="Normal GHG whole table 3 2 4 2" xfId="15579" xr:uid="{C71A72FB-E3EE-49B4-8DF1-906BF81DCA5E}"/>
    <cellStyle name="Normal GHG whole table 3 2 5" xfId="4944" xr:uid="{DCAC8B86-56F0-4F6D-8E2C-CC341DE7E1B9}"/>
    <cellStyle name="Normal GHG whole table 3 2 5 2" xfId="16376" xr:uid="{8F5363FE-2A3D-481F-AD8B-82A3779EC3B0}"/>
    <cellStyle name="Normal GHG whole table 3 2 6" xfId="6495" xr:uid="{C3B754B5-ABB6-4E98-968F-BC784E781928}"/>
    <cellStyle name="Normal GHG whole table 3 2 7" xfId="8462" xr:uid="{26420E74-211A-4666-AF14-7FBB7A3DE7BF}"/>
    <cellStyle name="Normal GHG whole table 3 2 8" xfId="8244" xr:uid="{E15D84E0-E2BA-4EB9-9428-626F7B502AD1}"/>
    <cellStyle name="Normal GHG whole table 3 2 9" xfId="12754" xr:uid="{2E5E9FF2-919E-4743-ACE1-314ED8C89AD4}"/>
    <cellStyle name="Normal GHG whole table 3 3" xfId="714" xr:uid="{DC55B12B-B903-4E02-B7C8-2FE3E0176E9F}"/>
    <cellStyle name="Normal GHG whole table 3 3 10" xfId="13766" xr:uid="{BCAD54D9-E238-43E4-A728-9E59CD926E95}"/>
    <cellStyle name="Normal GHG whole table 3 3 11" xfId="17968" xr:uid="{18571B1C-CAAA-4E90-9E05-38AAC765BD96}"/>
    <cellStyle name="Normal GHG whole table 3 3 2" xfId="929" xr:uid="{EDA4A543-0E50-4FE8-AF87-3503C8269CE3}"/>
    <cellStyle name="Normal GHG whole table 3 3 2 10" xfId="18182" xr:uid="{6B7D434D-1486-4B97-AACB-91E0DA29148F}"/>
    <cellStyle name="Normal GHG whole table 3 3 2 2" xfId="1285" xr:uid="{1BDF6248-7CA5-4B1E-ADA6-322822BD54C1}"/>
    <cellStyle name="Normal GHG whole table 3 3 2 2 2" xfId="5491" xr:uid="{E2F56621-8F67-4720-B5D7-C139DCF021C6}"/>
    <cellStyle name="Normal GHG whole table 3 3 2 2 2 2" xfId="16923" xr:uid="{DA351B99-025E-4598-AB62-9B0012CD6F92}"/>
    <cellStyle name="Normal GHG whole table 3 3 2 2 3" xfId="4876" xr:uid="{2F1178ED-34AE-4A56-B675-1C6EFDE13020}"/>
    <cellStyle name="Normal GHG whole table 3 3 2 2 3 2" xfId="16308" xr:uid="{55ABB818-755C-40DA-95AD-CCA9FFE75A34}"/>
    <cellStyle name="Normal GHG whole table 3 3 2 2 4" xfId="6864" xr:uid="{6BA5B6FC-70F7-470D-8961-8452E3D4DA78}"/>
    <cellStyle name="Normal GHG whole table 3 3 2 2 5" xfId="8867" xr:uid="{00197813-3A29-4FE5-A3F6-044E506E515A}"/>
    <cellStyle name="Normal GHG whole table 3 3 2 2 6" xfId="9677" xr:uid="{F54E0DB0-3BD3-4CA9-B6BD-4CAAEE391232}"/>
    <cellStyle name="Normal GHG whole table 3 3 2 2 7" xfId="12153" xr:uid="{A7D4A89B-55D1-4CC2-AA01-A4CE87A97947}"/>
    <cellStyle name="Normal GHG whole table 3 3 2 2 8" xfId="14460" xr:uid="{CBCC0F76-A027-4F9D-A795-65131C3585DF}"/>
    <cellStyle name="Normal GHG whole table 3 3 2 2 9" xfId="18537" xr:uid="{A7F81E43-7E2A-4D4E-B8DD-5B3AB74C5A7E}"/>
    <cellStyle name="Normal GHG whole table 3 3 2 3" xfId="3926" xr:uid="{E9E43F99-2CD4-4C0E-803A-4B978D33A423}"/>
    <cellStyle name="Normal GHG whole table 3 3 2 3 2" xfId="15358" xr:uid="{C1F18C21-35D6-4FA6-953A-9FD2729535EA}"/>
    <cellStyle name="Normal GHG whole table 3 3 2 4" xfId="4994" xr:uid="{1BAD8EB4-FF61-4483-8084-1C3E347BE08A}"/>
    <cellStyle name="Normal GHG whole table 3 3 2 4 2" xfId="16426" xr:uid="{79897508-DCB5-4176-ABC1-925DE052DAA0}"/>
    <cellStyle name="Normal GHG whole table 3 3 2 5" xfId="6586" xr:uid="{DA83E32C-A6DE-4C60-BA68-0B735A42BCA4}"/>
    <cellStyle name="Normal GHG whole table 3 3 2 6" xfId="8552" xr:uid="{D1AFAAD2-779B-4CEC-B845-CAA8CC7B1CC0}"/>
    <cellStyle name="Normal GHG whole table 3 3 2 7" xfId="9338" xr:uid="{D4ACD018-2B54-4573-872B-DF8CA11700DB}"/>
    <cellStyle name="Normal GHG whole table 3 3 2 8" xfId="11584" xr:uid="{01056AFD-7E43-4F4D-9DCB-E0EBD2991B9B}"/>
    <cellStyle name="Normal GHG whole table 3 3 2 9" xfId="14686" xr:uid="{5AB0C252-9328-446B-990D-CE757365C0BC}"/>
    <cellStyle name="Normal GHG whole table 3 3 3" xfId="1334" xr:uid="{49076686-4BBC-41B8-A970-F9C240707711}"/>
    <cellStyle name="Normal GHG whole table 3 3 3 2" xfId="5453" xr:uid="{7B04FA8F-7C6A-437A-B154-7607ED9138F2}"/>
    <cellStyle name="Normal GHG whole table 3 3 3 2 2" xfId="16885" xr:uid="{94600286-1417-49A8-B6D4-8BCBD51D5606}"/>
    <cellStyle name="Normal GHG whole table 3 3 3 3" xfId="4679" xr:uid="{5D4A4ABF-9190-431C-8BD6-A0A28034D834}"/>
    <cellStyle name="Normal GHG whole table 3 3 3 3 2" xfId="16111" xr:uid="{04AA0645-B4F8-43D4-A0FE-5E62A25C5400}"/>
    <cellStyle name="Normal GHG whole table 3 3 3 4" xfId="6900" xr:uid="{20DFA233-5395-49C7-A90D-0AA949738D06}"/>
    <cellStyle name="Normal GHG whole table 3 3 3 5" xfId="8916" xr:uid="{69076EDD-E60A-4EBA-B2A6-DBF0EE89B677}"/>
    <cellStyle name="Normal GHG whole table 3 3 3 6" xfId="8320" xr:uid="{2A21923E-D2FF-483F-AD15-E3537114954C}"/>
    <cellStyle name="Normal GHG whole table 3 3 3 7" xfId="11235" xr:uid="{51033DAA-D780-4088-A8E4-62B3E9F65CF3}"/>
    <cellStyle name="Normal GHG whole table 3 3 3 8" xfId="13997" xr:uid="{FFD9117F-30BB-4E56-8B96-2888F289B8C9}"/>
    <cellStyle name="Normal GHG whole table 3 3 3 9" xfId="18586" xr:uid="{D37A77A0-63E4-418B-ABD2-E8176109A5D4}"/>
    <cellStyle name="Normal GHG whole table 3 3 4" xfId="4139" xr:uid="{6FD520DB-6D0E-4ACC-9843-0B316B6A565B}"/>
    <cellStyle name="Normal GHG whole table 3 3 4 2" xfId="15571" xr:uid="{11D5BA7F-9991-4A5C-89DE-F22B5678A452}"/>
    <cellStyle name="Normal GHG whole table 3 3 5" xfId="4604" xr:uid="{39B83624-8E80-4127-BA96-F61BF2583077}"/>
    <cellStyle name="Normal GHG whole table 3 3 5 2" xfId="16036" xr:uid="{1C441F8A-DF2C-4311-B630-ECDD760A2828}"/>
    <cellStyle name="Normal GHG whole table 3 3 6" xfId="6433" xr:uid="{EF8B1969-B3D1-45E8-939F-9D19F3E9D4E6}"/>
    <cellStyle name="Normal GHG whole table 3 3 7" xfId="8404" xr:uid="{5A9F4C27-1CFD-4788-BD32-8F7A581F8628}"/>
    <cellStyle name="Normal GHG whole table 3 3 8" xfId="8374" xr:uid="{978BE545-4446-42EE-B31B-946E32F65D6E}"/>
    <cellStyle name="Normal GHG whole table 3 3 9" xfId="11653" xr:uid="{64FF12E8-6F08-4052-9790-3E2CF894B230}"/>
    <cellStyle name="Normal GHG whole table 3 4" xfId="801" xr:uid="{B3139E8C-8DC6-422D-9F26-EA0CC8B188A6}"/>
    <cellStyle name="Normal GHG whole table 3 4 10" xfId="14703" xr:uid="{7CE53542-7965-4FCC-9DA2-6E7A7CEFFD2A}"/>
    <cellStyle name="Normal GHG whole table 3 4 11" xfId="18055" xr:uid="{5CC56EE2-E600-4EC4-8C49-1AE0D64064F1}"/>
    <cellStyle name="Normal GHG whole table 3 4 2" xfId="1016" xr:uid="{28FC0413-C826-40AB-A4B2-A9DDDE8FF20C}"/>
    <cellStyle name="Normal GHG whole table 3 4 2 10" xfId="18269" xr:uid="{F384E0F6-4EF8-492F-9448-3A5A35A55B9D}"/>
    <cellStyle name="Normal GHG whole table 3 4 2 2" xfId="1515" xr:uid="{B0FCED59-5394-4F6E-9DFF-7BF451ABE4CB}"/>
    <cellStyle name="Normal GHG whole table 3 4 2 2 2" xfId="5324" xr:uid="{627E311D-912E-4D83-AEBE-1D0FD437DD24}"/>
    <cellStyle name="Normal GHG whole table 3 4 2 2 2 2" xfId="16756" xr:uid="{4DB65478-4E73-4FDB-9AEA-221FD59A332C}"/>
    <cellStyle name="Normal GHG whole table 3 4 2 2 3" xfId="3888" xr:uid="{B0429A33-5041-40DB-BED4-A2EE7B3CD8AC}"/>
    <cellStyle name="Normal GHG whole table 3 4 2 2 3 2" xfId="15320" xr:uid="{DC4E5690-F334-4B51-98E2-E73E278FE9F7}"/>
    <cellStyle name="Normal GHG whole table 3 4 2 2 4" xfId="7044" xr:uid="{641361CF-24CB-42F1-9EE6-FD8AF34CC158}"/>
    <cellStyle name="Normal GHG whole table 3 4 2 2 5" xfId="9097" xr:uid="{D4EAA22A-A429-49A3-BDDD-AE8A2ECCF111}"/>
    <cellStyle name="Normal GHG whole table 3 4 2 2 6" xfId="9556" xr:uid="{0B2611FD-A360-4293-990D-027D47F873E2}"/>
    <cellStyle name="Normal GHG whole table 3 4 2 2 7" xfId="11687" xr:uid="{8B0ACC5B-E703-42A5-ABDC-6E5216A76F0A}"/>
    <cellStyle name="Normal GHG whole table 3 4 2 2 8" xfId="13937" xr:uid="{108B7CB3-1608-4D04-9116-F85743331516}"/>
    <cellStyle name="Normal GHG whole table 3 4 2 2 9" xfId="18767" xr:uid="{85184296-F389-4F2E-903D-21DB755DE9C6}"/>
    <cellStyle name="Normal GHG whole table 3 4 2 3" xfId="4064" xr:uid="{A6AAD7FC-841C-4F46-81D3-E50554648658}"/>
    <cellStyle name="Normal GHG whole table 3 4 2 3 2" xfId="15496" xr:uid="{E1587E4B-5F1B-4CCC-92DE-652AA7BF4F2C}"/>
    <cellStyle name="Normal GHG whole table 3 4 2 4" xfId="5006" xr:uid="{11083CCB-F155-44FF-BE00-57EE7434064B}"/>
    <cellStyle name="Normal GHG whole table 3 4 2 4 2" xfId="16438" xr:uid="{32AF3A4D-A460-4408-9222-5509875DF5CD}"/>
    <cellStyle name="Normal GHG whole table 3 4 2 5" xfId="6654" xr:uid="{95C54DCA-89B4-45BC-9B5C-AC8DB0744E33}"/>
    <cellStyle name="Normal GHG whole table 3 4 2 6" xfId="8616" xr:uid="{04DB6929-978B-45D1-8884-FA98CF55A1D1}"/>
    <cellStyle name="Normal GHG whole table 3 4 2 7" xfId="9876" xr:uid="{B27A704F-FCE2-4F1F-964D-D62156FB243F}"/>
    <cellStyle name="Normal GHG whole table 3 4 2 8" xfId="11207" xr:uid="{5FDC4805-0A20-4123-860A-3E97BA01CC43}"/>
    <cellStyle name="Normal GHG whole table 3 4 2 9" xfId="14646" xr:uid="{348675AC-8AA4-4A27-A8E4-B6518378C335}"/>
    <cellStyle name="Normal GHG whole table 3 4 3" xfId="1155" xr:uid="{279E226F-CE14-4BA3-B762-B5C738EB94F8}"/>
    <cellStyle name="Normal GHG whole table 3 4 3 2" xfId="5570" xr:uid="{362720E7-402D-4AC5-9EF3-27D7D98F9AFF}"/>
    <cellStyle name="Normal GHG whole table 3 4 3 2 2" xfId="17002" xr:uid="{61A47B43-3219-4B4E-9DF7-B1A8B6893B91}"/>
    <cellStyle name="Normal GHG whole table 3 4 3 3" xfId="5082" xr:uid="{5F65CEF0-C73E-45D8-975E-5E0B0BEDF62C}"/>
    <cellStyle name="Normal GHG whole table 3 4 3 3 2" xfId="16514" xr:uid="{33726426-3ED5-457A-B306-ADEC93C1B5EC}"/>
    <cellStyle name="Normal GHG whole table 3 4 3 4" xfId="6762" xr:uid="{3BC42AD7-DFB1-4CD1-9926-4C6FD0D0661F}"/>
    <cellStyle name="Normal GHG whole table 3 4 3 5" xfId="8737" xr:uid="{50DB41B4-1388-46AF-80F5-BA0ED6C942A5}"/>
    <cellStyle name="Normal GHG whole table 3 4 3 6" xfId="9767" xr:uid="{D45ACC62-B84D-47DF-A6B3-0BEC845764F3}"/>
    <cellStyle name="Normal GHG whole table 3 4 3 7" xfId="11321" xr:uid="{4D280B7A-ACA8-411B-AA1F-C9AE77BE6193}"/>
    <cellStyle name="Normal GHG whole table 3 4 3 8" xfId="14028" xr:uid="{C546AA4E-6AEF-4132-BE28-10CBF182BBDD}"/>
    <cellStyle name="Normal GHG whole table 3 4 3 9" xfId="18407" xr:uid="{686C8C8B-4549-48E7-9EBE-9CAA6192879C}"/>
    <cellStyle name="Normal GHG whole table 3 4 4" xfId="4553" xr:uid="{701BB22F-019F-4DC1-9697-D4E5ABA7E5D8}"/>
    <cellStyle name="Normal GHG whole table 3 4 4 2" xfId="15985" xr:uid="{984D3B8E-BD7F-464C-B46F-E8C974D2DD3A}"/>
    <cellStyle name="Normal GHG whole table 3 4 5" xfId="4947" xr:uid="{17AB8635-B947-499D-A71D-CBD6E1BDB64D}"/>
    <cellStyle name="Normal GHG whole table 3 4 5 2" xfId="16379" xr:uid="{22C86B50-43C8-4B2C-A8DA-8E9D97027E07}"/>
    <cellStyle name="Normal GHG whole table 3 4 6" xfId="6502" xr:uid="{8EC887A0-5F17-489B-85FC-0B503161BBF1}"/>
    <cellStyle name="Normal GHG whole table 3 4 7" xfId="8468" xr:uid="{4E9C34D8-72C8-4DF0-85D5-2BC5E07B953D}"/>
    <cellStyle name="Normal GHG whole table 3 4 8" xfId="8237" xr:uid="{585AB6C7-3373-4B05-B8E5-6C713BD0AC40}"/>
    <cellStyle name="Normal GHG whole table 3 4 9" xfId="11459" xr:uid="{25566AD1-9CAC-46D6-9C8E-97D699FA0C89}"/>
    <cellStyle name="Normal GHG whole table 3 5" xfId="1069" xr:uid="{EACD60D8-8EEF-4AB8-A573-27D487C2D5A9}"/>
    <cellStyle name="Normal GHG whole table 3 5 2" xfId="3951" xr:uid="{3D854FEC-369D-4426-925A-FFB2E07A386A}"/>
    <cellStyle name="Normal GHG whole table 3 5 2 2" xfId="15383" xr:uid="{8AC7833C-5E16-40A1-995B-F7FDF67559B0}"/>
    <cellStyle name="Normal GHG whole table 3 5 3" xfId="4699" xr:uid="{74C90B77-7F6A-4A47-A66E-ECD639DF8F58}"/>
    <cellStyle name="Normal GHG whole table 3 5 3 2" xfId="16131" xr:uid="{E6C82525-3BA0-41FC-8198-2919FCC7B5BC}"/>
    <cellStyle name="Normal GHG whole table 3 5 4" xfId="6692" xr:uid="{55F485D4-E7BA-420E-89E3-35D8DD90C315}"/>
    <cellStyle name="Normal GHG whole table 3 5 5" xfId="8651" xr:uid="{C15064CD-6440-4CD7-9432-24F7D38A83C5}"/>
    <cellStyle name="Normal GHG whole table 3 5 6" xfId="9835" xr:uid="{FFC80AC9-0F17-4DB0-BC49-2EFE9F611435}"/>
    <cellStyle name="Normal GHG whole table 3 5 7" xfId="11137" xr:uid="{2A335275-0C24-451C-AE2C-F1C4295260C1}"/>
    <cellStyle name="Normal GHG whole table 3 5 8" xfId="14613" xr:uid="{02FFE0D6-F092-49F8-97EC-80813F190C13}"/>
    <cellStyle name="Normal GHG whole table 3 5 9" xfId="18321" xr:uid="{93190E07-30C7-4CA9-816D-88146D98CB43}"/>
    <cellStyle name="Normal GHG whole table 3 6" xfId="5786" xr:uid="{6256A520-BFCB-4F1F-86CF-ADAA96D0BD4B}"/>
    <cellStyle name="Normal GHG whole table 3 6 2" xfId="17218" xr:uid="{DE8A1506-ABC6-485C-BC07-158000CCF7E3}"/>
    <cellStyle name="Normal GHG whole table 3 7" xfId="3749" xr:uid="{3D36BBC4-30FD-4C72-BFDE-87C203EDA1DD}"/>
    <cellStyle name="Normal GHG whole table 3 7 2" xfId="15181" xr:uid="{7CB5DC97-BE93-40B5-B390-D24E9A8434CC}"/>
    <cellStyle name="Normal GHG whole table 3 8" xfId="6395" xr:uid="{2A38E2B2-CD5A-457D-9D01-0C778A9DEA10}"/>
    <cellStyle name="Normal GHG whole table 3 9" xfId="8226" xr:uid="{7DC054D4-1207-4EFB-A44B-F8480EF7BEE5}"/>
    <cellStyle name="Normal GHG whole table 4" xfId="243" xr:uid="{469E6378-8E9A-40BE-A2FD-867520152692}"/>
    <cellStyle name="Normal GHG whole table 4 2" xfId="3413" xr:uid="{257EFF75-8E25-4C83-A516-907B8A78A4EB}"/>
    <cellStyle name="Normal GHG whole table 4 2 2" xfId="6069" xr:uid="{287D9CD1-9D18-46EC-8ED8-4ADFDBA52530}"/>
    <cellStyle name="Normal GHG whole table 4 2 2 2" xfId="17501" xr:uid="{62505DE2-5A28-4AC4-8694-3C0AD1FB0033}"/>
    <cellStyle name="Normal GHG whole table 4 2 3" xfId="6213" xr:uid="{E1657DF7-8A7B-46CE-BC15-B3CE74A9610D}"/>
    <cellStyle name="Normal GHG whole table 4 2 3 2" xfId="17645" xr:uid="{6CD7F88E-6A20-46BD-9659-83D54624E716}"/>
    <cellStyle name="Normal GHG whole table 4 2 4" xfId="7459" xr:uid="{412D404B-1D58-4831-B40D-E59462648369}"/>
    <cellStyle name="Normal GHG whole table 4 2 5" xfId="10159" xr:uid="{FC3FBEE2-95DA-482B-82C0-BF21419BE1C1}"/>
    <cellStyle name="Normal GHG whole table 4 2 6" xfId="10367" xr:uid="{252A9671-5530-4570-85AA-DB0472BB05CE}"/>
    <cellStyle name="Normal GHG whole table 4 2 7" xfId="13406" xr:uid="{81BF1181-B01A-4278-819B-6EA3965C496D}"/>
    <cellStyle name="Normal GHG whole table 4 2 8" xfId="17785" xr:uid="{1B28B583-15D1-4699-86DA-80ACB11AEFC1}"/>
    <cellStyle name="Normal GHG whole table 4 2 9" xfId="19045" xr:uid="{52C9017D-184D-432C-8CD1-72AF3843AC67}"/>
    <cellStyle name="Normal GHG-Shade" xfId="184" xr:uid="{B7C0ECAA-1D88-4919-AEE1-A3378FF3427B}"/>
    <cellStyle name="Normal GHG-Shade 2" xfId="340" xr:uid="{B39E1957-D1F9-4261-9963-5FC3AC060D00}"/>
    <cellStyle name="Normal GHG-Shade 2 2" xfId="341" xr:uid="{26637E1F-B438-46DC-B55C-8B4ACB4C0AF4}"/>
    <cellStyle name="Normal GHG-Shade 2 3" xfId="342" xr:uid="{31AFD905-CD11-4793-95B5-13EAC44497E7}"/>
    <cellStyle name="Normal GHG-Shade 2 4" xfId="372" xr:uid="{8F772FC7-FB6B-40FF-92E1-29522C2178DC}"/>
    <cellStyle name="Normal GHG-Shade 2 5" xfId="537" xr:uid="{1436CE9A-7245-4397-8B14-A7CA822B4340}"/>
    <cellStyle name="Normal GHG-Shade 3" xfId="343" xr:uid="{33DF8F86-DE40-4688-B590-C98F9B7D53FE}"/>
    <cellStyle name="Normal GHG-Shade 3 2" xfId="344" xr:uid="{B6224B03-3EB8-45F1-A8A8-384D1FC57D81}"/>
    <cellStyle name="Normal GHG-Shade 4" xfId="345" xr:uid="{A1D50E1C-CCFE-42CF-8162-ED51E0997E6D}"/>
    <cellStyle name="Normal GHG-Shade 4 2" xfId="608" xr:uid="{817665B6-31F7-4B4B-A352-5F970EC83195}"/>
    <cellStyle name="Normal GHG-Shade 4 3" xfId="8183" xr:uid="{0CAB571E-75C2-48C8-87AE-8C21792C464A}"/>
    <cellStyle name="Normal GHG-Shade 4 4" xfId="14771" xr:uid="{2BD124B9-0905-4CFB-B458-1C1F7E28D97E}"/>
    <cellStyle name="Normal U" xfId="3033" xr:uid="{78246446-AB71-46B1-9880-467D1B33DD5F}"/>
    <cellStyle name="Normal U 2" xfId="3034" xr:uid="{CA930C25-2B5B-4CEB-9AD3-34C30728E56A}"/>
    <cellStyle name="Normal U 2 2" xfId="3035" xr:uid="{8B4EB0D3-B35E-4E94-89E7-BA581B8FA194}"/>
    <cellStyle name="Normál_Munka1" xfId="199" xr:uid="{F09C88B4-C387-44A8-A0AD-7D98E34B939C}"/>
    <cellStyle name="Note" xfId="126" builtinId="10" customBuiltin="1"/>
    <cellStyle name="Note 2" xfId="43" xr:uid="{00000000-0005-0000-0000-000042000000}"/>
    <cellStyle name="Note 2 10" xfId="5827" xr:uid="{144637F9-C07E-4B42-A21A-41EEB0FDBD53}"/>
    <cellStyle name="Note 2 10 2" xfId="17259" xr:uid="{32B11174-2261-432A-B52C-6CB6783AF24E}"/>
    <cellStyle name="Note 2 11" xfId="5984" xr:uid="{DBD2CFB2-F9B2-42F2-B2C6-2A92BADD7E5D}"/>
    <cellStyle name="Note 2 11 2" xfId="17416" xr:uid="{83DFB0F6-A43F-467C-81D8-60638CE5794C}"/>
    <cellStyle name="Note 2 12" xfId="6276" xr:uid="{D965EC45-D558-4615-860D-A5AE63095058}"/>
    <cellStyle name="Note 2 13" xfId="8184" xr:uid="{E03C556B-EB7F-426C-92CA-6B1ECCB5B33B}"/>
    <cellStyle name="Note 2 14" xfId="10054" xr:uid="{8E9FC9F8-2EE4-43B1-B788-72F691BA21D3}"/>
    <cellStyle name="Note 2 15" xfId="13206" xr:uid="{3F22B532-02B3-44F1-AA6E-575AB7335CB0}"/>
    <cellStyle name="Note 2 16" xfId="13471" xr:uid="{21D7B3F3-5A90-4C01-A5F5-5119D5C4F209}"/>
    <cellStyle name="Note 2 17" xfId="14770" xr:uid="{83A242F2-B270-4B21-ADF1-A66CC94A20B7}"/>
    <cellStyle name="Note 2 18" xfId="17886" xr:uid="{18A487D4-C2FC-46BE-9D92-95FE3EA80F9E}"/>
    <cellStyle name="Note 2 2" xfId="736" xr:uid="{A4098405-2564-49C3-8A4E-EFA8AEDF6B9E}"/>
    <cellStyle name="Note 2 2 10" xfId="9991" xr:uid="{C4870D88-FC8D-4277-8326-7406DB3E3359}"/>
    <cellStyle name="Note 2 2 11" xfId="12362" xr:uid="{797A64A0-1AF0-4107-8B8F-8031FA6B55F8}"/>
    <cellStyle name="Note 2 2 12" xfId="14740" xr:uid="{259290D4-5293-4249-966B-FA1C0B6EF0CC}"/>
    <cellStyle name="Note 2 2 13" xfId="17990" xr:uid="{659E63B4-FC5D-4611-B86F-0FC0B9590ED4}"/>
    <cellStyle name="Note 2 2 2" xfId="951" xr:uid="{F662DD00-4983-4FA2-AB58-722798AEA20E}"/>
    <cellStyle name="Note 2 2 2 10" xfId="13698" xr:uid="{F9F8234F-4FA9-4CF6-BCEE-AB33249031F6}"/>
    <cellStyle name="Note 2 2 2 11" xfId="18204" xr:uid="{0B5034FD-6B25-4EC5-A5F7-5A0CA0C7DF8E}"/>
    <cellStyle name="Note 2 2 2 2" xfId="1356" xr:uid="{8F8F335C-2CB5-4CC6-9171-9C2EA00724E0}"/>
    <cellStyle name="Note 2 2 2 2 2" xfId="5435" xr:uid="{A7ADDF09-2B62-46FC-AD87-FBAF61EB926D}"/>
    <cellStyle name="Note 2 2 2 2 2 2" xfId="16867" xr:uid="{4682116B-F387-41C3-8601-8080AD5A6F07}"/>
    <cellStyle name="Note 2 2 2 2 3" xfId="5266" xr:uid="{9B778B09-364A-4820-84CC-F13984767B50}"/>
    <cellStyle name="Note 2 2 2 2 3 2" xfId="16698" xr:uid="{D1776CEF-8FBE-4B6B-83B3-6DA6448E4312}"/>
    <cellStyle name="Note 2 2 2 2 4" xfId="6920" xr:uid="{EEF1F120-E8A0-4F86-8986-D4F3EBFD5D67}"/>
    <cellStyle name="Note 2 2 2 2 5" xfId="8938" xr:uid="{B7B4089F-54B1-4C15-B690-B3EA3DCABAC5}"/>
    <cellStyle name="Note 2 2 2 2 6" xfId="9229" xr:uid="{0B85FEB9-4332-4FA3-B2AA-F3D9C38532EB}"/>
    <cellStyle name="Note 2 2 2 2 7" xfId="11421" xr:uid="{13267442-206C-48C3-9B1F-0DD281173F23}"/>
    <cellStyle name="Note 2 2 2 2 8" xfId="14413" xr:uid="{735DF5F0-87E3-4745-A4C6-D267C1553A55}"/>
    <cellStyle name="Note 2 2 2 2 9" xfId="18608" xr:uid="{7477D916-8CF4-4C43-A500-4A958D6A973E}"/>
    <cellStyle name="Note 2 2 2 3" xfId="1958" xr:uid="{2CE91A4E-E0EE-4DEE-9BF0-677736ED649E}"/>
    <cellStyle name="Note 2 2 2 3 2" xfId="5228" xr:uid="{3D654323-67B5-48E2-9224-CD5C73310A3F}"/>
    <cellStyle name="Note 2 2 2 3 2 2" xfId="16660" xr:uid="{DD9E2964-3419-4E37-B6B3-9B5E88F5B41B}"/>
    <cellStyle name="Note 2 2 2 3 3" xfId="5118" xr:uid="{EE6564AB-9B6E-4DCF-B01A-B5A85DECAC90}"/>
    <cellStyle name="Note 2 2 2 3 3 2" xfId="16550" xr:uid="{9C1A0BE2-0BAA-4F1B-89CF-ED90E09C39CD}"/>
    <cellStyle name="Note 2 2 2 3 4" xfId="7151" xr:uid="{9DF4CC8D-B11C-484A-9A87-B3818276C634}"/>
    <cellStyle name="Note 2 2 2 3 5" xfId="9373" xr:uid="{C52BC35A-EBE3-4DF5-9EF5-57D63ADC2C31}"/>
    <cellStyle name="Note 2 2 2 3 6" xfId="9407" xr:uid="{459F36DB-0A87-4979-A9B0-E872B452E870}"/>
    <cellStyle name="Note 2 2 2 3 7" xfId="11969" xr:uid="{C91175A8-84B9-48CD-8FDE-F0D210928AF6}"/>
    <cellStyle name="Note 2 2 2 3 8" xfId="13846" xr:uid="{7E94EDDB-4779-4162-B11D-6531D6261C32}"/>
    <cellStyle name="Note 2 2 2 3 9" xfId="18833" xr:uid="{0EC1812D-7929-461A-9944-638A220072AF}"/>
    <cellStyle name="Note 2 2 2 4" xfId="5649" xr:uid="{0F6D2511-8A48-4468-8A3B-6EAF8D0B3E2B}"/>
    <cellStyle name="Note 2 2 2 4 2" xfId="17081" xr:uid="{F47A9DEA-80AE-47AA-B71E-8ED6D93F4D26}"/>
    <cellStyle name="Note 2 2 2 5" xfId="4018" xr:uid="{B36799C5-7324-44E1-8FF7-6799AA13E55D}"/>
    <cellStyle name="Note 2 2 2 5 2" xfId="15450" xr:uid="{56F34EA5-B8C3-43AB-80DA-3C8273D53854}"/>
    <cellStyle name="Note 2 2 2 6" xfId="6601" xr:uid="{45EAB869-AB6A-4126-BDC8-7841013098DA}"/>
    <cellStyle name="Note 2 2 2 7" xfId="8566" xr:uid="{C4F3DE24-8F13-4D64-82FB-8C87243D5391}"/>
    <cellStyle name="Note 2 2 2 8" xfId="9912" xr:uid="{E6121CDD-A0FB-44F8-8091-D082E0BFD363}"/>
    <cellStyle name="Note 2 2 2 9" xfId="11942" xr:uid="{531C725B-F815-4AC1-98FA-FC1E1454F6DB}"/>
    <cellStyle name="Note 2 2 3" xfId="1270" xr:uid="{4CB29C00-E97F-4F55-BBCD-3DD27FDF82AF}"/>
    <cellStyle name="Note 2 2 3 2" xfId="5503" xr:uid="{9EB6B75B-EA1C-4AE5-87AA-2E09E9196FE8}"/>
    <cellStyle name="Note 2 2 3 2 2" xfId="16935" xr:uid="{417483E9-901F-45F6-A6E3-926338F1B0F3}"/>
    <cellStyle name="Note 2 2 3 3" xfId="3798" xr:uid="{EB2DD510-5BF1-4FEB-B4F1-B85D83252226}"/>
    <cellStyle name="Note 2 2 3 3 2" xfId="15230" xr:uid="{2A9F3DEA-F84F-415F-BAC0-BDBC5F1408D9}"/>
    <cellStyle name="Note 2 2 3 4" xfId="6854" xr:uid="{00A36121-6EAA-405B-BAC6-92854269F2B2}"/>
    <cellStyle name="Note 2 2 3 5" xfId="8852" xr:uid="{72BB8EC3-18DD-48AD-BBCD-B7A2C16E561E}"/>
    <cellStyle name="Note 2 2 3 6" xfId="9685" xr:uid="{ACD72B12-93E0-4E52-9075-0920AAC03AB2}"/>
    <cellStyle name="Note 2 2 3 7" xfId="12515" xr:uid="{A2822005-3295-4FFC-B75D-5478536C5602}"/>
    <cellStyle name="Note 2 2 3 8" xfId="14471" xr:uid="{FFA6DA49-36C1-4D6C-95E2-FF57C3A20317}"/>
    <cellStyle name="Note 2 2 3 9" xfId="18522" xr:uid="{89EDBD32-5C6D-485F-B128-52B11FA70985}"/>
    <cellStyle name="Note 2 2 4" xfId="3036" xr:uid="{6BFBE866-8D30-42D4-8CED-6180BD61C2FA}"/>
    <cellStyle name="Note 2 2 4 2" xfId="3896" xr:uid="{E713D945-BEE4-4B5D-85A8-B9E7996AD746}"/>
    <cellStyle name="Note 2 2 4 2 2" xfId="15328" xr:uid="{DDD246E1-BC24-4C8F-8807-BFD27AFD04E9}"/>
    <cellStyle name="Note 2 2 4 3" xfId="6128" xr:uid="{958B0CB2-694D-43BC-B6E0-307D12335FDB}"/>
    <cellStyle name="Note 2 2 4 3 2" xfId="17560" xr:uid="{20622CDD-844E-4637-BFF1-1425BE1DB2FD}"/>
    <cellStyle name="Note 2 2 4 4" xfId="7753" xr:uid="{8F9A6A04-A65A-447B-BBE8-49D57CE796E9}"/>
    <cellStyle name="Note 2 2 4 5" xfId="10002" xr:uid="{7EF425A0-D91C-4C0E-9EBE-76D2061BE5AD}"/>
    <cellStyle name="Note 2 2 4 6" xfId="10267" xr:uid="{B365A9D1-E352-4A74-9868-157D9DE146D2}"/>
    <cellStyle name="Note 2 2 4 7" xfId="11173" xr:uid="{D0CB9D49-E10C-4DC1-989A-7DD0028CD0C8}"/>
    <cellStyle name="Note 2 2 4 8" xfId="18955" xr:uid="{910333FD-CEB3-4624-A069-8A0E22ECA193}"/>
    <cellStyle name="Note 2 2 5" xfId="3037" xr:uid="{4C7249D5-5383-4F9B-BFEF-7C7735185E54}"/>
    <cellStyle name="Note 2 2 6" xfId="4511" xr:uid="{E7D63BF0-7334-44CD-809F-4997CB0BA122}"/>
    <cellStyle name="Note 2 2 6 2" xfId="15943" xr:uid="{82E2F59F-2651-4E51-A7BE-8563A150E082}"/>
    <cellStyle name="Note 2 2 7" xfId="5766" xr:uid="{8CA2B940-0AA0-4877-9922-5473DFA9F823}"/>
    <cellStyle name="Note 2 2 7 2" xfId="17198" xr:uid="{9D3CC49B-7E48-4308-B55C-3CA429A2F018}"/>
    <cellStyle name="Note 2 2 8" xfId="6449" xr:uid="{973C6AE9-02B6-4105-9E6F-D59B21B8822C}"/>
    <cellStyle name="Note 2 2 9" xfId="8418" xr:uid="{3385C160-D7CA-4EAF-B128-AA74ABC07ABA}"/>
    <cellStyle name="Note 2 3" xfId="800" xr:uid="{26936721-A96D-41E8-AC68-D98F3D19B2E6}"/>
    <cellStyle name="Note 2 3 10" xfId="12474" xr:uid="{05DEB9A2-548E-40BE-8FB4-23993AA46D2B}"/>
    <cellStyle name="Note 2 3 11" xfId="14100" xr:uid="{3DFA6F85-D02F-4B4B-B184-46A406B1FF3E}"/>
    <cellStyle name="Note 2 3 12" xfId="18054" xr:uid="{61358A46-EB5D-4451-ABE9-45B8817F138C}"/>
    <cellStyle name="Note 2 3 2" xfId="1015" xr:uid="{AA260061-A53C-481B-93A8-CD4A4EFCE1C6}"/>
    <cellStyle name="Note 2 3 2 10" xfId="18268" xr:uid="{D5C16B00-9C6F-4A20-880C-107CF3F24DA2}"/>
    <cellStyle name="Note 2 3 2 2" xfId="1426" xr:uid="{89C6F361-1F0A-43FA-A0FA-40A488A00BD6}"/>
    <cellStyle name="Note 2 3 2 2 2" xfId="5384" xr:uid="{EFD67341-16F9-452A-999F-5BF688DC0963}"/>
    <cellStyle name="Note 2 3 2 2 2 2" xfId="16816" xr:uid="{08159B73-482F-4794-AB38-94D248DBCE44}"/>
    <cellStyle name="Note 2 3 2 2 3" xfId="4290" xr:uid="{EF52D42B-F0F7-40BF-80D3-8AF4C2DD16A4}"/>
    <cellStyle name="Note 2 3 2 2 3 2" xfId="15722" xr:uid="{24A9E05F-5113-44CB-9B85-4D48CA38956D}"/>
    <cellStyle name="Note 2 3 2 2 4" xfId="6977" xr:uid="{D80F0B2F-B526-45FE-BACB-2F3A2B8022BC}"/>
    <cellStyle name="Note 2 3 2 2 5" xfId="9008" xr:uid="{098F4B07-F6A3-4C94-9EC9-1265252DFEE3}"/>
    <cellStyle name="Note 2 3 2 2 6" xfId="9598" xr:uid="{9840B99D-D5DC-4A0F-99B1-E28628B04C3C}"/>
    <cellStyle name="Note 2 3 2 2 7" xfId="12007" xr:uid="{6264DB47-A11D-4505-8194-314F74CFBC67}"/>
    <cellStyle name="Note 2 3 2 2 8" xfId="14365" xr:uid="{0E172EB8-226E-43C5-999D-973ACEB84DC3}"/>
    <cellStyle name="Note 2 3 2 2 9" xfId="18678" xr:uid="{AA9B2C57-04AE-4CFC-B277-60380112626C}"/>
    <cellStyle name="Note 2 3 2 3" xfId="3955" xr:uid="{FD9E564A-E88F-4FDA-8ED8-180E02D79D81}"/>
    <cellStyle name="Note 2 3 2 3 2" xfId="15387" xr:uid="{CB76724E-00EA-4931-8196-C4F4D355470F}"/>
    <cellStyle name="Note 2 3 2 4" xfId="4438" xr:uid="{1C34FE8B-95EF-40AD-9028-B72115183BDC}"/>
    <cellStyle name="Note 2 3 2 4 2" xfId="15870" xr:uid="{1BBFB445-0FC5-4A82-8240-FC16F64A9EC4}"/>
    <cellStyle name="Note 2 3 2 5" xfId="6653" xr:uid="{7120E3D4-4F4B-442E-900D-054D72003360}"/>
    <cellStyle name="Note 2 3 2 6" xfId="8615" xr:uid="{73F4228D-EB62-4A1D-BB52-3412E5AAFCC2}"/>
    <cellStyle name="Note 2 3 2 7" xfId="9877" xr:uid="{BB9AC4C0-A080-43C4-9A91-2804DB27CE76}"/>
    <cellStyle name="Note 2 3 2 8" xfId="12204" xr:uid="{F94F5618-8F6A-4626-AD6C-E58235FC776B}"/>
    <cellStyle name="Note 2 3 2 9" xfId="14647" xr:uid="{645A05F3-AA34-4E33-B1EB-F336312C7EA4}"/>
    <cellStyle name="Note 2 3 3" xfId="1475" xr:uid="{875510F8-64AB-46C9-8641-3CF2E64C29F6}"/>
    <cellStyle name="Note 2 3 3 10" xfId="18727" xr:uid="{7371E21A-78BB-4D20-94A3-4D725E355060}"/>
    <cellStyle name="Note 2 3 3 2" xfId="3038" xr:uid="{2E68BB12-39BE-4B8D-9F40-6FEF559F6548}"/>
    <cellStyle name="Note 2 3 3 2 2" xfId="3895" xr:uid="{35B49C24-C3BD-42AB-BF33-E7FD5F71C449}"/>
    <cellStyle name="Note 2 3 3 2 2 2" xfId="15327" xr:uid="{D4C95DB0-A676-4D9B-B014-02C00D4D4BB7}"/>
    <cellStyle name="Note 2 3 3 2 3" xfId="6129" xr:uid="{19165EB6-FB30-49C8-93AA-B102AE473DBC}"/>
    <cellStyle name="Note 2 3 3 2 3 2" xfId="17561" xr:uid="{A0AD1C6B-0CD4-4B38-8669-A2F63A29BF18}"/>
    <cellStyle name="Note 2 3 3 2 4" xfId="7347" xr:uid="{6F4B18EE-43B3-46A0-9388-892F296E11AB}"/>
    <cellStyle name="Note 2 3 3 2 5" xfId="10003" xr:uid="{5DE26FC1-D1B2-447B-81A7-8C04A4CF9B47}"/>
    <cellStyle name="Note 2 3 3 2 6" xfId="10268" xr:uid="{6952B263-B4E0-40AB-A56A-7B4EA435216E}"/>
    <cellStyle name="Note 2 3 3 2 7" xfId="11746" xr:uid="{15805DFF-C888-4F14-8015-13D71C47CEEF}"/>
    <cellStyle name="Note 2 3 3 2 8" xfId="17702" xr:uid="{278E45A4-F743-4B3F-ADE5-1E3E95B2FBEA}"/>
    <cellStyle name="Note 2 3 3 2 9" xfId="18956" xr:uid="{4BA37DD4-D91C-4B76-9B92-951D58D14AE0}"/>
    <cellStyle name="Note 2 3 3 3" xfId="5349" xr:uid="{224FADDE-B32F-4B33-9996-4ACC90FD82E8}"/>
    <cellStyle name="Note 2 3 3 3 2" xfId="16781" xr:uid="{77270F7F-EB9B-4DC7-AE0B-30EC189D7576}"/>
    <cellStyle name="Note 2 3 3 4" xfId="5725" xr:uid="{6A4B76D2-E3C2-4F86-881C-B7605FDA69B2}"/>
    <cellStyle name="Note 2 3 3 4 2" xfId="17157" xr:uid="{E9E7DA12-C5C7-4F19-BD63-45D576ACB7A8}"/>
    <cellStyle name="Note 2 3 3 5" xfId="7015" xr:uid="{EA810A28-A348-4844-8EFD-1DCCDF0395B9}"/>
    <cellStyle name="Note 2 3 3 6" xfId="9057" xr:uid="{A7549CD2-05DE-42CA-9959-C356E938B7C3}"/>
    <cellStyle name="Note 2 3 3 7" xfId="8562" xr:uid="{BB84FA9D-E2C1-42E4-BCDB-522340E1A769}"/>
    <cellStyle name="Note 2 3 3 8" xfId="12461" xr:uid="{6048A829-1853-4756-844D-65703F885790}"/>
    <cellStyle name="Note 2 3 3 9" xfId="13965" xr:uid="{7CB94113-EB0E-43E6-9288-B7B1AE0E8A02}"/>
    <cellStyle name="Note 2 3 4" xfId="3039" xr:uid="{BCCC6C44-8C5D-4775-A54F-79157503BD5B}"/>
    <cellStyle name="Note 2 3 4 2" xfId="3999" xr:uid="{27249A6D-71AB-4659-9B26-0725739ACDF7}"/>
    <cellStyle name="Note 2 3 4 2 2" xfId="15431" xr:uid="{27FFF3AB-B39F-4E20-8EC7-DD9709D61F54}"/>
    <cellStyle name="Note 2 3 4 3" xfId="6130" xr:uid="{24A591F8-4B49-4183-9666-6F9C5FDD49DB}"/>
    <cellStyle name="Note 2 3 4 3 2" xfId="17562" xr:uid="{EE642E8F-0773-4EBC-89F4-DCE662882AB7}"/>
    <cellStyle name="Note 2 3 4 4" xfId="7348" xr:uid="{F0AB2B7D-4DC4-4A4C-A198-2BCF50243D1C}"/>
    <cellStyle name="Note 2 3 4 5" xfId="10004" xr:uid="{3F8168A2-28FB-4095-8CD9-776A3AD2416B}"/>
    <cellStyle name="Note 2 3 4 6" xfId="10269" xr:uid="{26339A0F-6B89-4E1F-A363-931E14A7FEFB}"/>
    <cellStyle name="Note 2 3 4 7" xfId="11728" xr:uid="{BCA8FF71-5610-43E4-B7A3-C62B096BB367}"/>
    <cellStyle name="Note 2 3 4 8" xfId="17703" xr:uid="{AD41C173-92E0-44D8-90C8-4643F94DDDBD}"/>
    <cellStyle name="Note 2 3 4 9" xfId="18957" xr:uid="{5E39AC99-CD03-418E-AC31-B2FFFFF97AAE}"/>
    <cellStyle name="Note 2 3 5" xfId="4210" xr:uid="{9B81A5AA-2093-489D-8FC3-3FD15519A5FF}"/>
    <cellStyle name="Note 2 3 5 2" xfId="15642" xr:uid="{BA4EE87D-1CC6-4D8E-80BF-9F5BEE92E014}"/>
    <cellStyle name="Note 2 3 6" xfId="4277" xr:uid="{5A6A18B3-B629-4B07-8EFC-84DE0A20AECA}"/>
    <cellStyle name="Note 2 3 6 2" xfId="15709" xr:uid="{0F924DC0-6E8D-4C25-83E1-64D6DF87C53A}"/>
    <cellStyle name="Note 2 3 7" xfId="6501" xr:uid="{1DE79B5C-435C-42BC-B49C-3399D2302571}"/>
    <cellStyle name="Note 2 3 8" xfId="8467" xr:uid="{33556AFC-2522-4F5A-ACE9-27DDD11EACD4}"/>
    <cellStyle name="Note 2 3 9" xfId="8245" xr:uid="{F2E7E58D-3154-49C0-B748-53E692FA8BD9}"/>
    <cellStyle name="Note 2 4" xfId="695" xr:uid="{E58FF115-A14E-4F79-8FB4-B2F139864BC4}"/>
    <cellStyle name="Note 2 4 10" xfId="13859" xr:uid="{837F56C6-B42D-4294-8EF9-BE5FD185124B}"/>
    <cellStyle name="Note 2 4 11" xfId="17949" xr:uid="{013646CB-C5F6-447F-8431-FA39396204DD}"/>
    <cellStyle name="Note 2 4 2" xfId="910" xr:uid="{4939C74C-92ED-4F13-8F8E-C52D5D5F62FE}"/>
    <cellStyle name="Note 2 4 2 10" xfId="18163" xr:uid="{DB7E188D-C706-4C0E-9CD2-18A70C05D636}"/>
    <cellStyle name="Note 2 4 2 2" xfId="1141" xr:uid="{24867203-3376-49BC-8634-5CD879D5532B}"/>
    <cellStyle name="Note 2 4 2 2 2" xfId="5580" xr:uid="{19B89C47-B52B-45EB-B0B5-A8D55AFF4042}"/>
    <cellStyle name="Note 2 4 2 2 2 2" xfId="17012" xr:uid="{449CE12E-55AD-489B-B3DF-21C8C5CC7218}"/>
    <cellStyle name="Note 2 4 2 2 3" xfId="4637" xr:uid="{CF097FF4-166D-4A21-B336-844D2FA981AF}"/>
    <cellStyle name="Note 2 4 2 2 3 2" xfId="16069" xr:uid="{5FE337FF-B7F3-4FB3-9C47-815057F6D006}"/>
    <cellStyle name="Note 2 4 2 2 4" xfId="6753" xr:uid="{D249592F-2BB9-4C2A-BFBD-34A812F2E8C1}"/>
    <cellStyle name="Note 2 4 2 2 5" xfId="8723" xr:uid="{AA4E35E8-29A0-4F13-B3E6-700E739F2592}"/>
    <cellStyle name="Note 2 4 2 2 6" xfId="9779" xr:uid="{700EB03D-1B3E-45E8-8C33-9A1C111EDD80}"/>
    <cellStyle name="Note 2 4 2 2 7" xfId="12455" xr:uid="{AC65D3C3-13CB-4621-B820-D2EBC4E5507D}"/>
    <cellStyle name="Note 2 4 2 2 8" xfId="14572" xr:uid="{7099A1CB-E6F5-4C65-A458-80E964CADE07}"/>
    <cellStyle name="Note 2 4 2 2 9" xfId="18393" xr:uid="{EFB4518B-9DC1-4D7F-9BF4-41365EF4C2FD}"/>
    <cellStyle name="Note 2 4 2 3" xfId="4856" xr:uid="{725CCBC8-40DF-4A2B-B507-CD4D7E17DB4B}"/>
    <cellStyle name="Note 2 4 2 3 2" xfId="16288" xr:uid="{A93823BA-034D-4970-995C-7541EC28306A}"/>
    <cellStyle name="Note 2 4 2 4" xfId="4989" xr:uid="{32E660C6-0686-438C-A27C-B67936599D5D}"/>
    <cellStyle name="Note 2 4 2 4 2" xfId="16421" xr:uid="{CEBB5E9F-28E6-4E03-B9A0-0D28C1C4B5EB}"/>
    <cellStyle name="Note 2 4 2 5" xfId="6571" xr:uid="{4A66C3A2-D789-4ABD-8EFC-417C418264E5}"/>
    <cellStyle name="Note 2 4 2 6" xfId="8538" xr:uid="{01C34C6E-3FEC-43F7-A2C6-6F66136F2054}"/>
    <cellStyle name="Note 2 4 2 7" xfId="9937" xr:uid="{7EE457B6-7CA6-41AA-B7A4-EEDF9C253DA5}"/>
    <cellStyle name="Note 2 4 2 8" xfId="11737" xr:uid="{AA08B172-DD8C-4E0E-BF10-B9AC6CB94600}"/>
    <cellStyle name="Note 2 4 2 9" xfId="13640" xr:uid="{8B316677-FB41-415B-BE59-75B6424F5ADF}"/>
    <cellStyle name="Note 2 4 3" xfId="1248" xr:uid="{F3B53435-7347-4B53-9BDE-E86FB2FCC650}"/>
    <cellStyle name="Note 2 4 3 2" xfId="5520" xr:uid="{C2DC24CA-D524-4C41-A7C8-79CDEB4B370F}"/>
    <cellStyle name="Note 2 4 3 2 2" xfId="16952" xr:uid="{FB57DBAF-B997-4EAA-95D7-1C6C178239B0}"/>
    <cellStyle name="Note 2 4 3 3" xfId="3992" xr:uid="{9EC5D6A7-03EA-4FE6-9F45-2A485412DB28}"/>
    <cellStyle name="Note 2 4 3 3 2" xfId="15424" xr:uid="{266FBD47-A8FF-48A2-97A2-7023EDB10321}"/>
    <cellStyle name="Note 2 4 3 4" xfId="6837" xr:uid="{BAB477C4-B45A-4803-B46B-A1413E0DB8A3}"/>
    <cellStyle name="Note 2 4 3 5" xfId="8830" xr:uid="{295540A6-94C1-4AB6-B9EF-986B8691FC91}"/>
    <cellStyle name="Note 2 4 3 6" xfId="9257" xr:uid="{36EE2B3F-1F49-4B69-B9B6-B7EB89B532BD}"/>
    <cellStyle name="Note 2 4 3 7" xfId="11468" xr:uid="{577B22B5-A30A-4965-A6E8-58AE5AE34220}"/>
    <cellStyle name="Note 2 4 3 8" xfId="14015" xr:uid="{D635564E-CE02-42E3-B488-658F1376BE37}"/>
    <cellStyle name="Note 2 4 3 9" xfId="18500" xr:uid="{539D931F-5CEC-4EE3-B7FC-A05B45220CD6}"/>
    <cellStyle name="Note 2 4 4" xfId="4272" xr:uid="{09F9B155-C157-4759-A85A-387E98529B57}"/>
    <cellStyle name="Note 2 4 4 2" xfId="15704" xr:uid="{7EB4075C-0FE0-4D32-8D5F-581957F350C7}"/>
    <cellStyle name="Note 2 4 5" xfId="5760" xr:uid="{F5C7249A-2D4B-46AE-9CDE-A189FF5D6A30}"/>
    <cellStyle name="Note 2 4 5 2" xfId="17192" xr:uid="{C2F0EA18-98B8-4A8B-B32A-3CBE426F8DFE}"/>
    <cellStyle name="Note 2 4 6" xfId="6418" xr:uid="{0ABAEB22-09F4-42AD-A1F4-2A82586D7723}"/>
    <cellStyle name="Note 2 4 7" xfId="8390" xr:uid="{7383E88B-7FE2-4995-80CD-7C76C6CBC394}"/>
    <cellStyle name="Note 2 4 8" xfId="8366" xr:uid="{12C72EE9-D868-467D-BB18-4012C4CE62CB}"/>
    <cellStyle name="Note 2 4 9" xfId="11284" xr:uid="{FA64DB31-57FC-44EE-943F-6A7B108DEC24}"/>
    <cellStyle name="Note 2 5" xfId="859" xr:uid="{55752927-D6BD-4A8A-9517-A6893B755082}"/>
    <cellStyle name="Note 2 5 10" xfId="18112" xr:uid="{6C3522F8-8BD2-426B-93D4-AF87A448CC5E}"/>
    <cellStyle name="Note 2 5 2" xfId="1073" xr:uid="{57B027AF-7CF3-4799-9398-C0512FD98412}"/>
    <cellStyle name="Note 2 5 2 2" xfId="4052" xr:uid="{1AA146D8-3E25-4C78-AFFB-9626BF96D745}"/>
    <cellStyle name="Note 2 5 2 2 2" xfId="15484" xr:uid="{FC0A2EDD-F30B-4444-9B98-4BC8F3543247}"/>
    <cellStyle name="Note 2 5 2 3" xfId="5037" xr:uid="{83142B19-9AEC-4B2A-98AF-F8CB094B54AB}"/>
    <cellStyle name="Note 2 5 2 3 2" xfId="16469" xr:uid="{E533A8C4-F63F-4A73-9AC1-E9EE0AE6EDAD}"/>
    <cellStyle name="Note 2 5 2 4" xfId="6696" xr:uid="{8D0A2BD8-B656-46EF-A3B7-5429A0A23DF8}"/>
    <cellStyle name="Note 2 5 2 5" xfId="8655" xr:uid="{3FB7027D-5885-43F9-AB1B-BCD3171D9024}"/>
    <cellStyle name="Note 2 5 2 6" xfId="9831" xr:uid="{A44EA7DA-0472-45F6-B6D8-273D6F0EEC32}"/>
    <cellStyle name="Note 2 5 2 7" xfId="12758" xr:uid="{1D0E30D3-050D-43D5-BAFA-0C5217DF1260}"/>
    <cellStyle name="Note 2 5 2 8" xfId="14051" xr:uid="{A38E05B7-8E1C-4D1A-84B7-B4AED2D514C3}"/>
    <cellStyle name="Note 2 5 2 9" xfId="18325" xr:uid="{19E37DFC-B226-48B0-8994-A28EDA7AC718}"/>
    <cellStyle name="Note 2 5 3" xfId="5678" xr:uid="{0BCE843C-8799-4F94-A2DB-6844B33004DA}"/>
    <cellStyle name="Note 2 5 3 2" xfId="17110" xr:uid="{65F44863-85B7-44C3-A6B9-0356705508EA}"/>
    <cellStyle name="Note 2 5 4" xfId="4190" xr:uid="{AB1219A5-1CD4-4A58-B9C9-C09D5B7E3D1D}"/>
    <cellStyle name="Note 2 5 4 2" xfId="15622" xr:uid="{8468BBB6-95D1-4D7B-A32C-FC002A4439DB}"/>
    <cellStyle name="Note 2 5 5" xfId="6541" xr:uid="{652FA08D-9E1A-4CCA-A6FB-23B165DE025D}"/>
    <cellStyle name="Note 2 5 6" xfId="8506" xr:uid="{D87626D9-B35E-4FE9-90C9-5DFD62F09ED8}"/>
    <cellStyle name="Note 2 5 7" xfId="8328" xr:uid="{CFD06945-F23D-4706-B724-89AAB802D3C6}"/>
    <cellStyle name="Note 2 5 8" xfId="11510" xr:uid="{9B4E4905-BA55-473C-8BB6-A581648D42B2}"/>
    <cellStyle name="Note 2 5 9" xfId="14692" xr:uid="{8A8D1437-3FCB-487B-838C-3E69DFFBA818}"/>
    <cellStyle name="Note 2 6" xfId="1526" xr:uid="{32E006E0-E14B-4010-B2B8-97AC8D725095}"/>
    <cellStyle name="Note 2 6 2" xfId="5314" xr:uid="{F2E7F837-85FC-444E-9E74-3242CA015F36}"/>
    <cellStyle name="Note 2 6 2 2" xfId="16746" xr:uid="{C1FF3A26-E6E8-4F97-BD7B-F8936DD749FA}"/>
    <cellStyle name="Note 2 6 3" xfId="4267" xr:uid="{C0DDE0A7-913B-4538-B0BA-B3CE8948CB22}"/>
    <cellStyle name="Note 2 6 3 2" xfId="15699" xr:uid="{4D98DC3F-1BA6-478C-853E-5F2F7AB663FA}"/>
    <cellStyle name="Note 2 6 4" xfId="7054" xr:uid="{04B8D202-ACF4-4AD9-8F82-7A0C01744204}"/>
    <cellStyle name="Note 2 6 5" xfId="9108" xr:uid="{CB07CB8D-26F4-486D-BAFB-A291DAC48C7B}"/>
    <cellStyle name="Note 2 6 6" xfId="8160" xr:uid="{5078555A-8454-4A6A-8CC8-739DAA13D576}"/>
    <cellStyle name="Note 2 6 7" xfId="12948" xr:uid="{39D3B49D-3B41-445E-A96B-549A22DD613B}"/>
    <cellStyle name="Note 2 6 8" xfId="14314" xr:uid="{64E438E7-07F3-4093-8EA9-BC5C2B39F7AC}"/>
    <cellStyle name="Note 2 6 9" xfId="18778" xr:uid="{A9DEAAC7-CA81-42F6-9EA5-3B63638734C9}"/>
    <cellStyle name="Note 2 7" xfId="3040" xr:uid="{AE0F6DBD-A06F-449B-95D2-6307B1A26C4A}"/>
    <cellStyle name="Note 2 7 2" xfId="3894" xr:uid="{0E7011C4-9D91-443D-A119-4C73A3AC3852}"/>
    <cellStyle name="Note 2 7 2 2" xfId="15326" xr:uid="{8D220B55-E787-442E-B587-F627D5C16626}"/>
    <cellStyle name="Note 2 7 3" xfId="6131" xr:uid="{1EE058D9-B01B-4471-9FFE-767C706CDCF4}"/>
    <cellStyle name="Note 2 7 3 2" xfId="17563" xr:uid="{3BF714E0-2AA5-4FA6-889F-E849707FB09F}"/>
    <cellStyle name="Note 2 7 4" xfId="7349" xr:uid="{61CA2E01-175C-4C4B-81C5-A1E0D7B1DDC1}"/>
    <cellStyle name="Note 2 7 5" xfId="10005" xr:uid="{4528A5A4-84BC-4D06-AD23-3BBA05550B38}"/>
    <cellStyle name="Note 2 7 6" xfId="10270" xr:uid="{BF91BF31-4F71-446D-B950-C07156806B3A}"/>
    <cellStyle name="Note 2 7 7" xfId="12010" xr:uid="{ACFF58C3-F3B3-49AA-9E0C-98CBCFB72BBE}"/>
    <cellStyle name="Note 2 7 8" xfId="17704" xr:uid="{1382E790-390C-41EA-BBF3-1544A1102DCB}"/>
    <cellStyle name="Note 2 7 9" xfId="18958" xr:uid="{668822C1-EB84-474B-8513-C93FB32187B2}"/>
    <cellStyle name="Note 2 8" xfId="3041" xr:uid="{CAA0F1F2-B0FB-40CC-805E-CC7A4830D462}"/>
    <cellStyle name="Note 2 8 2" xfId="3998" xr:uid="{79875C23-B2C4-4E0A-980B-D70E33A66814}"/>
    <cellStyle name="Note 2 8 2 2" xfId="15430" xr:uid="{39270A77-98B3-446A-B2A1-1B6E546EC445}"/>
    <cellStyle name="Note 2 8 3" xfId="6132" xr:uid="{6D0C2065-9D18-4370-8B9C-6F34397BB98E}"/>
    <cellStyle name="Note 2 8 3 2" xfId="17564" xr:uid="{1C4C20DC-25C5-4531-A6AC-32A45C03528B}"/>
    <cellStyle name="Note 2 8 4" xfId="7350" xr:uid="{89C32855-B929-47EF-A22C-0D033BE327F7}"/>
    <cellStyle name="Note 2 8 5" xfId="10006" xr:uid="{D3579A0D-A020-413B-B306-CF23D495C670}"/>
    <cellStyle name="Note 2 8 6" xfId="10271" xr:uid="{EBA7C975-C51A-464E-938E-D49BB40AF2DB}"/>
    <cellStyle name="Note 2 8 7" xfId="11246" xr:uid="{C27250E9-C891-43DD-B9B6-17CEC27CE80A}"/>
    <cellStyle name="Note 2 8 8" xfId="17705" xr:uid="{CE2DDB06-36EF-4C0A-8115-44970FA20C1C}"/>
    <cellStyle name="Note 2 8 9" xfId="18959" xr:uid="{A1A3BE59-59B7-4076-B5B4-F1D86C1586CC}"/>
    <cellStyle name="Note 2 9" xfId="346" xr:uid="{0141A1AF-E164-4819-A4F0-D3B2C48C5126}"/>
    <cellStyle name="Note 2 9 2" xfId="6370" xr:uid="{F6112F22-8736-44E0-A3DE-92AE288CB319}"/>
    <cellStyle name="Note 2 9 3" xfId="13592" xr:uid="{3B2553B8-3ACB-4BB9-A408-05840D2315F1}"/>
    <cellStyle name="Note 3" xfId="411" xr:uid="{AD831B08-5447-4EC6-888A-5C35F4CFD535}"/>
    <cellStyle name="Note 3 10" xfId="8204" xr:uid="{5033D21C-3DFB-4264-B907-41A704A85109}"/>
    <cellStyle name="Note 3 11" xfId="10041" xr:uid="{2D216B2E-DEF2-4C7A-BF65-96E13732B34B}"/>
    <cellStyle name="Note 3 12" xfId="12031" xr:uid="{7A0B0006-0330-45E9-A0E1-1EEB1051C4F5}"/>
    <cellStyle name="Note 3 13" xfId="14763" xr:uid="{513EA36E-A413-4673-A287-A942D4640448}"/>
    <cellStyle name="Note 3 14" xfId="17892" xr:uid="{EB79A8E0-07CB-4B0A-AA21-B4F8B5363B05}"/>
    <cellStyle name="Note 3 2" xfId="764" xr:uid="{41032A1D-A58F-4987-A401-25B9D2D714EB}"/>
    <cellStyle name="Note 3 2 10" xfId="14725" xr:uid="{86A3C59E-4056-49FE-B135-75607530A333}"/>
    <cellStyle name="Note 3 2 11" xfId="18018" xr:uid="{8E59CE88-AC6D-4377-B975-837E5175B6F3}"/>
    <cellStyle name="Note 3 2 2" xfId="979" xr:uid="{D51DC047-BC8B-4FE0-AA99-1E5841FAA461}"/>
    <cellStyle name="Note 3 2 2 10" xfId="18232" xr:uid="{B059294E-FF18-4362-9953-A2755DF467CB}"/>
    <cellStyle name="Note 3 2 2 2" xfId="1280" xr:uid="{6FB2E387-CAED-4801-97DC-65D42A3EF713}"/>
    <cellStyle name="Note 3 2 2 2 2" xfId="5496" xr:uid="{B03CA58D-137A-4369-BEF0-84A7E028D8AA}"/>
    <cellStyle name="Note 3 2 2 2 2 2" xfId="16928" xr:uid="{BC28F86C-201B-4FD5-9F20-7A45DE2F59FC}"/>
    <cellStyle name="Note 3 2 2 2 3" xfId="4661" xr:uid="{F80B123F-91F6-46C4-B527-7BEBF3B5877C}"/>
    <cellStyle name="Note 3 2 2 2 3 2" xfId="16093" xr:uid="{2648E37D-28D0-425F-9F64-740C32B84D0D}"/>
    <cellStyle name="Note 3 2 2 2 4" xfId="6859" xr:uid="{27611259-5203-43F8-A77C-268B9F7A3DD2}"/>
    <cellStyle name="Note 3 2 2 2 5" xfId="8862" xr:uid="{2E3A7748-614E-466A-B41B-0C48BAAF0338}"/>
    <cellStyle name="Note 3 2 2 2 6" xfId="9681" xr:uid="{49FE99E3-D3E5-4FFB-AA76-7C6B7F4E3404}"/>
    <cellStyle name="Note 3 2 2 2 7" xfId="12383" xr:uid="{A1F438FC-7CFF-4437-8B57-C7D401A9DE8F}"/>
    <cellStyle name="Note 3 2 2 2 8" xfId="13580" xr:uid="{B8843148-8D87-4DF5-9335-CFD08F7B164E}"/>
    <cellStyle name="Note 3 2 2 2 9" xfId="18532" xr:uid="{645DB087-FC13-4CFC-BD4B-6D762BCD8A63}"/>
    <cellStyle name="Note 3 2 2 3" xfId="3935" xr:uid="{C3376320-6EE9-4F3E-A58A-EDF7ACE6AC56}"/>
    <cellStyle name="Note 3 2 2 3 2" xfId="15367" xr:uid="{25C98457-B6D0-4AEA-B214-087F494918EF}"/>
    <cellStyle name="Note 3 2 2 4" xfId="4409" xr:uid="{20F53C2E-3BF7-48B2-A256-5C4913A47D58}"/>
    <cellStyle name="Note 3 2 2 4 2" xfId="15841" xr:uid="{B8CD2423-80C0-4B03-9B10-5682BE42404A}"/>
    <cellStyle name="Note 3 2 2 5" xfId="6621" xr:uid="{E3C30FDA-CBBB-416B-AC64-B61D73858D29}"/>
    <cellStyle name="Note 3 2 2 6" xfId="8586" xr:uid="{C63C92ED-4431-483B-B698-DF4F846E5946}"/>
    <cellStyle name="Note 3 2 2 7" xfId="9311" xr:uid="{754F219B-44C0-4FBB-94E3-93B942988AA4}"/>
    <cellStyle name="Note 3 2 2 8" xfId="11265" xr:uid="{4210ED98-E9C4-4A24-B85A-726AB1EFF34F}"/>
    <cellStyle name="Note 3 2 2 9" xfId="13685" xr:uid="{E4DDA894-83FB-4A28-9334-22B21C0E9ACC}"/>
    <cellStyle name="Note 3 2 3" xfId="1312" xr:uid="{78932896-72B2-46B3-B4D2-B1A7D4DDBE1A}"/>
    <cellStyle name="Note 3 2 3 2" xfId="4777" xr:uid="{08C527D5-68D7-4DEB-B438-A796DFC870D3}"/>
    <cellStyle name="Note 3 2 3 2 2" xfId="16209" xr:uid="{45A80924-47B0-4888-B776-72C2C99E5285}"/>
    <cellStyle name="Note 3 2 3 3" xfId="3850" xr:uid="{9907FE9F-BB6C-4CDD-8581-DCCE014AE33B}"/>
    <cellStyle name="Note 3 2 3 3 2" xfId="15282" xr:uid="{B75CA1DE-DDFE-404A-9BF1-9697C9C37C97}"/>
    <cellStyle name="Note 3 2 3 4" xfId="6885" xr:uid="{36854A4C-FB34-464B-8003-E72C488C554E}"/>
    <cellStyle name="Note 3 2 3 5" xfId="8894" xr:uid="{712E2BDF-2BA3-4B84-9538-EC17015FA062}"/>
    <cellStyle name="Note 3 2 3 6" xfId="9657" xr:uid="{04FDEAFA-6E48-4C1B-9C2F-2D58D8540414}"/>
    <cellStyle name="Note 3 2 3 7" xfId="12369" xr:uid="{2CF21418-ADC1-4C5B-AC7A-C59838DBDA35}"/>
    <cellStyle name="Note 3 2 3 8" xfId="14003" xr:uid="{8F8C9DE8-3647-4ECD-B533-BA48B9AAD0D9}"/>
    <cellStyle name="Note 3 2 3 9" xfId="18564" xr:uid="{9A9486FF-B271-4DE6-9E09-D0720FD274FF}"/>
    <cellStyle name="Note 3 2 4" xfId="4358" xr:uid="{8A0ADF3B-90B6-40BA-BE14-EC941BF168DA}"/>
    <cellStyle name="Note 3 2 4 2" xfId="15790" xr:uid="{54454676-51B6-4BAB-8FA1-827031CF2340}"/>
    <cellStyle name="Note 3 2 5" xfId="4280" xr:uid="{D88FCC0D-2EE8-4E64-A9C0-571B0F757310}"/>
    <cellStyle name="Note 3 2 5 2" xfId="15712" xr:uid="{C8236270-04C0-4568-969D-196BA4E32A91}"/>
    <cellStyle name="Note 3 2 6" xfId="6469" xr:uid="{30F59013-28A3-4932-96EB-D58983BD6F61}"/>
    <cellStyle name="Note 3 2 7" xfId="8438" xr:uid="{245FDAC7-102F-419A-BBFD-B650DC3A1C04}"/>
    <cellStyle name="Note 3 2 8" xfId="8357" xr:uid="{5DDB9C11-08ED-4D7A-8D3E-C98D14478257}"/>
    <cellStyle name="Note 3 2 9" xfId="12927" xr:uid="{C7C65EF9-53B0-48D8-BF57-4521B8545F37}"/>
    <cellStyle name="Note 3 3" xfId="730" xr:uid="{DDB2F3F1-C4FF-4809-B39A-5D3F5F2BF38A}"/>
    <cellStyle name="Note 3 3 10" xfId="14127" xr:uid="{4BEBD1BE-4C52-4DFA-9A16-2DF57C02CBFD}"/>
    <cellStyle name="Note 3 3 11" xfId="17984" xr:uid="{BA0611AF-D67F-4B1D-8F81-07BB6BE7F3BB}"/>
    <cellStyle name="Note 3 3 2" xfId="945" xr:uid="{7AB21BDF-53AB-481B-BCA2-5DABAC0B0023}"/>
    <cellStyle name="Note 3 3 2 10" xfId="18198" xr:uid="{B0157F3A-F11C-4230-A33E-28D207F20A15}"/>
    <cellStyle name="Note 3 3 2 2" xfId="1267" xr:uid="{4CA9D8A8-671B-4B83-B83B-DD215FB77670}"/>
    <cellStyle name="Note 3 3 2 2 2" xfId="5505" xr:uid="{BBADA6E1-65DC-4096-A3A2-85A491BEFC67}"/>
    <cellStyle name="Note 3 3 2 2 2 2" xfId="16937" xr:uid="{57EDE8F3-5025-4B00-9158-A9D74111A7A8}"/>
    <cellStyle name="Note 3 3 2 2 3" xfId="4656" xr:uid="{CC9B4623-CAB0-4687-BB0D-F265EEF73A76}"/>
    <cellStyle name="Note 3 3 2 2 3 2" xfId="16088" xr:uid="{2E36DB53-A1B3-4B4A-B889-A867823DA98F}"/>
    <cellStyle name="Note 3 3 2 2 4" xfId="6851" xr:uid="{E260A7F5-21E9-467F-9D00-18FB8F024451}"/>
    <cellStyle name="Note 3 3 2 2 5" xfId="8849" xr:uid="{F3B7B1A5-EBF6-4F43-8FA5-52EA15D01F5C}"/>
    <cellStyle name="Note 3 3 2 2 6" xfId="9687" xr:uid="{3402AF76-94AC-45AA-BAFE-060A2CFD3327}"/>
    <cellStyle name="Note 3 3 2 2 7" xfId="12139" xr:uid="{20408672-BDBC-419D-AC16-CF3788234F71}"/>
    <cellStyle name="Note 3 3 2 2 8" xfId="14010" xr:uid="{54D6A79C-7F56-48FE-9A71-F9BC5D5F4651}"/>
    <cellStyle name="Note 3 3 2 2 9" xfId="18519" xr:uid="{516978ED-51A0-42D8-9B49-6BBD6B449D1C}"/>
    <cellStyle name="Note 3 3 2 3" xfId="3943" xr:uid="{7A251D9F-11E1-4743-BEEB-CCA4124CCA92}"/>
    <cellStyle name="Note 3 3 2 3 2" xfId="15375" xr:uid="{956B111C-00A6-4911-9728-755D623282A1}"/>
    <cellStyle name="Note 3 3 2 4" xfId="3782" xr:uid="{7F3B6B02-7FEA-409A-811D-C78481EDEB34}"/>
    <cellStyle name="Note 3 3 2 4 2" xfId="15214" xr:uid="{477FC10D-8FC1-4ED7-AE73-C423DCCE8B6A}"/>
    <cellStyle name="Note 3 3 2 5" xfId="6596" xr:uid="{E801D98F-0EDE-4288-A964-73EB41177F3E}"/>
    <cellStyle name="Note 3 3 2 6" xfId="8561" xr:uid="{81E0C0AE-5A9C-4B13-A930-7388BF9D7357}"/>
    <cellStyle name="Note 3 3 2 7" xfId="9329" xr:uid="{99934FF3-1A8B-48D9-9B8D-248D8C4763BE}"/>
    <cellStyle name="Note 3 3 2 8" xfId="12458" xr:uid="{3D806F02-8157-4489-B329-0C7DFAA81E86}"/>
    <cellStyle name="Note 3 3 2 9" xfId="14078" xr:uid="{BE2AB0AD-1B60-41A4-87FA-85B3815F4DAB}"/>
    <cellStyle name="Note 3 3 3" xfId="1470" xr:uid="{87B1C45F-62CF-4CEA-A926-42CC7AADE930}"/>
    <cellStyle name="Note 3 3 3 2" xfId="5352" xr:uid="{3103DF33-9782-4290-9ADC-45FBF3B6A3E3}"/>
    <cellStyle name="Note 3 3 3 2 2" xfId="16784" xr:uid="{EACACB5A-52A2-43A5-8A19-100BE372894D}"/>
    <cellStyle name="Note 3 3 3 3" xfId="4445" xr:uid="{16544ED7-A66C-4F8D-900B-C0F72881C0B5}"/>
    <cellStyle name="Note 3 3 3 3 2" xfId="15877" xr:uid="{A6CBF3BB-0B5A-4D2B-9799-9A01A5A246E4}"/>
    <cellStyle name="Note 3 3 3 4" xfId="7011" xr:uid="{77664165-7007-4CD4-92DF-0C32CAAD2BC7}"/>
    <cellStyle name="Note 3 3 3 5" xfId="9052" xr:uid="{588E8FC8-EE11-44D8-8164-FB6DDE79A6FA}"/>
    <cellStyle name="Note 3 3 3 6" xfId="8505" xr:uid="{0E9014DE-EE43-4C10-9C97-725FF12F3E11}"/>
    <cellStyle name="Note 3 3 3 7" xfId="11709" xr:uid="{AAC054BF-3189-44C0-8C38-FF1C4C2164A9}"/>
    <cellStyle name="Note 3 3 3 8" xfId="14139" xr:uid="{B014532A-F4B4-456B-8272-6C6FCDA62B86}"/>
    <cellStyle name="Note 3 3 3 9" xfId="18722" xr:uid="{34578E33-91D9-4D76-940B-BF5C90230BC8}"/>
    <cellStyle name="Note 3 3 4" xfId="4350" xr:uid="{31638B0D-99B4-4734-8BB9-DDCE49F431FB}"/>
    <cellStyle name="Note 3 3 4 2" xfId="15782" xr:uid="{C1103CF6-B5D6-4290-9FAF-363FBBB48B25}"/>
    <cellStyle name="Note 3 3 5" xfId="5730" xr:uid="{8D0E4A48-F467-41E7-A35B-2B1E662ECA8A}"/>
    <cellStyle name="Note 3 3 5 2" xfId="17162" xr:uid="{2574F1D1-76E3-4A29-9262-E39DCED0099A}"/>
    <cellStyle name="Note 3 3 6" xfId="6444" xr:uid="{07949847-A024-44C8-B37E-0BC0AE4344BC}"/>
    <cellStyle name="Note 3 3 7" xfId="8412" xr:uid="{EC33A939-1B81-43FA-BEAE-6388A60A1116}"/>
    <cellStyle name="Note 3 3 8" xfId="9994" xr:uid="{37DB2FA6-720F-4951-9EFB-EE1326EB1786}"/>
    <cellStyle name="Note 3 3 9" xfId="12327" xr:uid="{62950E01-633E-45B6-85EC-806602AE05D1}"/>
    <cellStyle name="Note 3 4" xfId="748" xr:uid="{D6A70738-8A68-4432-9AC9-58EDC684DE22}"/>
    <cellStyle name="Note 3 4 10" xfId="13741" xr:uid="{0D1A16C2-4B5A-47C1-95F2-6C56DB8A82F0}"/>
    <cellStyle name="Note 3 4 11" xfId="18002" xr:uid="{C1FEACAD-4B93-4BBF-97C8-E77DDEE1FD65}"/>
    <cellStyle name="Note 3 4 2" xfId="963" xr:uid="{B2223BC7-1091-43E9-8454-2B45EE875F4C}"/>
    <cellStyle name="Note 3 4 2 10" xfId="18216" xr:uid="{AFB881D3-C66B-4B1B-B9B1-6D62ABB277F5}"/>
    <cellStyle name="Note 3 4 2 2" xfId="1254" xr:uid="{2C31889D-19CE-49AC-A312-2A30645D85E4}"/>
    <cellStyle name="Note 3 4 2 2 2" xfId="5515" xr:uid="{A3136E20-C98B-4F4B-A549-5F5B4E79C52B}"/>
    <cellStyle name="Note 3 4 2 2 2 2" xfId="16947" xr:uid="{3C24B77D-5F43-4599-A33E-1C9A3A1F9FB0}"/>
    <cellStyle name="Note 3 4 2 2 3" xfId="3885" xr:uid="{1B9F62A1-A2CF-4C99-8B08-031A553786FE}"/>
    <cellStyle name="Note 3 4 2 2 3 2" xfId="15317" xr:uid="{328DCF2C-19C8-470B-AE52-BEF9202569D8}"/>
    <cellStyle name="Note 3 4 2 2 4" xfId="6843" xr:uid="{3A288261-8374-4A1D-AE7E-4419FB09001D}"/>
    <cellStyle name="Note 3 4 2 2 5" xfId="8836" xr:uid="{DE63ADF5-A59D-4D24-A2C7-34A8CF09B9FD}"/>
    <cellStyle name="Note 3 4 2 2 6" xfId="9697" xr:uid="{FDB29A86-28B8-4E4E-A910-8C00205F973A}"/>
    <cellStyle name="Note 3 4 2 2 7" xfId="12471" xr:uid="{F4109E5E-D3F1-47A0-8AE3-89FE8AA208BF}"/>
    <cellStyle name="Note 3 4 2 2 8" xfId="14484" xr:uid="{719969DC-E8A4-4A17-AC49-8514A15DC840}"/>
    <cellStyle name="Note 3 4 2 2 9" xfId="18506" xr:uid="{6B5FC45E-C0DC-45BA-9F15-17DA00009C96}"/>
    <cellStyle name="Note 3 4 2 3" xfId="4847" xr:uid="{0169E02D-0509-4D26-8F4A-5F0E65D45048}"/>
    <cellStyle name="Note 3 4 2 3 2" xfId="16279" xr:uid="{C45E536F-0DF4-4479-816A-2E401327C4BC}"/>
    <cellStyle name="Note 3 4 2 4" xfId="4508" xr:uid="{88CF3921-0E66-43E2-AA53-96330DBC5CEA}"/>
    <cellStyle name="Note 3 4 2 4 2" xfId="15940" xr:uid="{6A0124FA-F80F-45B6-A3B3-63C09762BA96}"/>
    <cellStyle name="Note 3 4 2 5" xfId="6609" xr:uid="{EB88916F-4D78-4CCE-A275-2250E4DF9656}"/>
    <cellStyle name="Note 3 4 2 6" xfId="8572" xr:uid="{87818C42-328A-44C4-9CA5-7C764163D457}"/>
    <cellStyle name="Note 3 4 2 7" xfId="9317" xr:uid="{7471849A-243E-40C0-BBF4-2988D8B84094}"/>
    <cellStyle name="Note 3 4 2 8" xfId="12376" xr:uid="{151BD6A4-9356-4693-98C1-CE8A49D2B169}"/>
    <cellStyle name="Note 3 4 2 9" xfId="13694" xr:uid="{68A0FDD9-0D42-462C-BE00-274165A9DF7F}"/>
    <cellStyle name="Note 3 4 3" xfId="1255" xr:uid="{6EE89073-B732-4D25-AC58-E3B0CE3825E6}"/>
    <cellStyle name="Note 3 4 3 2" xfId="5514" xr:uid="{53E09758-5357-4562-BF09-A921DEC2162D}"/>
    <cellStyle name="Note 3 4 3 2 2" xfId="16946" xr:uid="{23DEE1A6-0994-47F1-BFAD-B60C14813BF3}"/>
    <cellStyle name="Note 3 4 3 3" xfId="3872" xr:uid="{B7EB45D5-B75A-4F90-9745-302BAA8D1E3B}"/>
    <cellStyle name="Note 3 4 3 3 2" xfId="15304" xr:uid="{5968A514-4DEE-40AF-9A4D-7A773FBC71B9}"/>
    <cellStyle name="Note 3 4 3 4" xfId="6844" xr:uid="{FDA910D6-E4CC-45C5-B04D-EA5CDAB6608B}"/>
    <cellStyle name="Note 3 4 3 5" xfId="8837" xr:uid="{DC27D998-D312-44F3-8B56-7DC6C3FB024F}"/>
    <cellStyle name="Note 3 4 3 6" xfId="9696" xr:uid="{0D6CC1E1-C517-4497-849F-52B1331C2C1F}"/>
    <cellStyle name="Note 3 4 3 7" xfId="11601" xr:uid="{82DD7BAF-A9CD-4CFB-9FD7-431D3EE00B7F}"/>
    <cellStyle name="Note 3 4 3 8" xfId="14012" xr:uid="{3BBE1AB9-03E1-4137-B668-5C4C78E5DDC5}"/>
    <cellStyle name="Note 3 4 3 9" xfId="18507" xr:uid="{B93AC429-A6F8-40E5-A3E0-75EF123A8DD4}"/>
    <cellStyle name="Note 3 4 4" xfId="5691" xr:uid="{819B623D-F91E-4BA8-B462-0DB97921B799}"/>
    <cellStyle name="Note 3 4 4 2" xfId="17123" xr:uid="{258948A1-5FFB-4852-8D9E-859D4AEA437C}"/>
    <cellStyle name="Note 3 4 5" xfId="4570" xr:uid="{141D44DF-4C4E-4D23-9A15-68F25448E944}"/>
    <cellStyle name="Note 3 4 5 2" xfId="16002" xr:uid="{4DF4A5CB-DC0D-4E68-9512-D9210C97B2C7}"/>
    <cellStyle name="Note 3 4 6" xfId="6457" xr:uid="{CF453EB8-B00E-43D7-9E85-F06A6A3515E6}"/>
    <cellStyle name="Note 3 4 7" xfId="8424" xr:uid="{B513BC36-2200-4456-A3B4-E99FDFCF0308}"/>
    <cellStyle name="Note 3 4 8" xfId="9358" xr:uid="{BEA1E507-2B5B-4820-82BD-9B21FF1F9B45}"/>
    <cellStyle name="Note 3 4 9" xfId="11234" xr:uid="{9749880C-20F0-41E6-8CF8-730B32D73B66}"/>
    <cellStyle name="Note 3 5" xfId="865" xr:uid="{7FFEBF3F-3C32-42E5-ACC2-1C3D39632C2A}"/>
    <cellStyle name="Note 3 5 10" xfId="18118" xr:uid="{3F17AD70-1D26-4316-94AB-CBA8AB4CC134}"/>
    <cellStyle name="Note 3 5 2" xfId="1529" xr:uid="{D1784ABF-43FC-4E86-B3B0-B4F3AD1EF20D}"/>
    <cellStyle name="Note 3 5 2 2" xfId="4108" xr:uid="{75602969-31A0-4229-8CE2-293C674EA075}"/>
    <cellStyle name="Note 3 5 2 2 2" xfId="15540" xr:uid="{E4AFA1A3-7C4D-4686-9779-B70A814E6605}"/>
    <cellStyle name="Note 3 5 2 3" xfId="4304" xr:uid="{7C6F9C58-5888-448A-9CEA-5ECF6D983D60}"/>
    <cellStyle name="Note 3 5 2 3 2" xfId="15736" xr:uid="{3A955616-FA36-4AC1-827D-CC3E33118526}"/>
    <cellStyle name="Note 3 5 2 4" xfId="7057" xr:uid="{EB3A4DB8-979B-4C3F-A9B0-5676B6ED31DF}"/>
    <cellStyle name="Note 3 5 2 5" xfId="9111" xr:uid="{880356A2-D865-4CCD-B12C-3596D147FE70}"/>
    <cellStyle name="Note 3 5 2 6" xfId="9551" xr:uid="{A59F481E-73B9-4C81-BC9F-0E155CC4CCD9}"/>
    <cellStyle name="Note 3 5 2 7" xfId="12511" xr:uid="{6B62459B-7024-4BE6-B44D-7B50A20BDFA3}"/>
    <cellStyle name="Note 3 5 2 8" xfId="14311" xr:uid="{DA59212C-6AFE-4A50-B868-26C39C02EC41}"/>
    <cellStyle name="Note 3 5 2 9" xfId="18781" xr:uid="{4BE5C049-BA99-4C0F-B0A3-71A0FB17D1DE}"/>
    <cellStyle name="Note 3 5 3" xfId="5675" xr:uid="{B06AD8F2-6D0B-49E4-B7B3-1D708AF85744}"/>
    <cellStyle name="Note 3 5 3 2" xfId="17107" xr:uid="{A9B91980-3C1E-454D-A440-7FE77C3EE12C}"/>
    <cellStyle name="Note 3 5 4" xfId="4965" xr:uid="{DF122AE4-BB92-48B2-B35C-5104B06BC132}"/>
    <cellStyle name="Note 3 5 4 2" xfId="16397" xr:uid="{A16D1579-476E-4709-ACA0-BB03E0066AFD}"/>
    <cellStyle name="Note 3 5 5" xfId="6544" xr:uid="{6CA36B40-2DD2-4414-9415-3D65339964FB}"/>
    <cellStyle name="Note 3 5 6" xfId="8510" xr:uid="{A9E65D05-3E76-4DBB-BA3C-C417E349B3D7}"/>
    <cellStyle name="Note 3 5 7" xfId="8324" xr:uid="{B8C8F02E-3E46-4CF2-990D-D4A55A95099B}"/>
    <cellStyle name="Note 3 5 8" xfId="11178" xr:uid="{7210460E-739B-4A3C-B659-C5767C20099F}"/>
    <cellStyle name="Note 3 5 9" xfId="13722" xr:uid="{6E99B113-D494-4E98-8034-B2BCAA9718A9}"/>
    <cellStyle name="Note 3 6" xfId="1096" xr:uid="{3143748F-0A13-41DD-BC59-D253B83B1551}"/>
    <cellStyle name="Note 3 6 2" xfId="5617" xr:uid="{83E81B6D-7130-48B2-8836-A1325DFEB18D}"/>
    <cellStyle name="Note 3 6 2 2" xfId="17049" xr:uid="{5E4EF872-F8FB-4F86-AA0B-7A87699BDB2E}"/>
    <cellStyle name="Note 3 6 3" xfId="5050" xr:uid="{1806A993-9967-4269-AB31-33CF67E20727}"/>
    <cellStyle name="Note 3 6 3 2" xfId="16482" xr:uid="{1EAA11A2-37F1-496F-965C-D7BB388E0BE7}"/>
    <cellStyle name="Note 3 6 4" xfId="6712" xr:uid="{E19F3B06-776E-4514-AD30-C3090C82908E}"/>
    <cellStyle name="Note 3 6 5" xfId="8678" xr:uid="{66FA5691-1F5E-4164-A417-3C27DA3386B8}"/>
    <cellStyle name="Note 3 6 6" xfId="9815" xr:uid="{4DDEDDFB-00FF-415C-88EE-F1D49FE05DD1}"/>
    <cellStyle name="Note 3 6 7" xfId="11548" xr:uid="{0674E0E9-2606-434B-9D01-67C7E61967AF}"/>
    <cellStyle name="Note 3 6 8" xfId="14040" xr:uid="{73608E46-08BD-431E-A4AD-3F484729C450}"/>
    <cellStyle name="Note 3 6 9" xfId="18348" xr:uid="{095DC7D0-04B6-46B3-8E42-14A00F5575D8}"/>
    <cellStyle name="Note 3 7" xfId="5810" xr:uid="{5A2F6D0A-F3ED-47AC-9978-2C2BB6CF953B}"/>
    <cellStyle name="Note 3 7 2" xfId="17242" xr:uid="{2626475A-1751-438D-931C-C6B70D3DBA3C}"/>
    <cellStyle name="Note 3 8" xfId="5978" xr:uid="{DC1FC624-2597-4745-92D8-D32960637076}"/>
    <cellStyle name="Note 3 8 2" xfId="17410" xr:uid="{552230C3-E409-4AEF-9128-F0871F37F072}"/>
    <cellStyle name="Note 3 9" xfId="6375" xr:uid="{FE7956D8-4133-4F8A-ADFF-AFE96B3241AB}"/>
    <cellStyle name="Note 4" xfId="3042" xr:uid="{3074484E-22F8-4E7D-84CE-3C34D0E0AC50}"/>
    <cellStyle name="Note 4 10" xfId="18960" xr:uid="{7B5EE141-361F-4588-94A4-C9915054F31E}"/>
    <cellStyle name="Note 4 2" xfId="3043" xr:uid="{45343897-153C-4459-A4BF-CB0E03E0361B}"/>
    <cellStyle name="Note 4 2 2" xfId="3997" xr:uid="{EA996C67-2A7C-40F9-AD9A-F841AB271AC9}"/>
    <cellStyle name="Note 4 2 2 2" xfId="15429" xr:uid="{9CDCBCA2-B120-4158-91B8-1EB7AE0F0492}"/>
    <cellStyle name="Note 4 2 3" xfId="6134" xr:uid="{0E553228-B00F-477B-8F9C-644B45142DE7}"/>
    <cellStyle name="Note 4 2 3 2" xfId="17566" xr:uid="{D17C76FA-699E-402A-A792-E033A279E3AF}"/>
    <cellStyle name="Note 4 2 4" xfId="7755" xr:uid="{86ACBB16-B229-4162-A67E-6C9DE46F4343}"/>
    <cellStyle name="Note 4 2 5" xfId="10008" xr:uid="{E39761ED-656D-46BE-B9E0-964FAF4061EE}"/>
    <cellStyle name="Note 4 2 6" xfId="10273" xr:uid="{E1CC3D85-7FC9-45F7-9441-3B175D076BB2}"/>
    <cellStyle name="Note 4 2 7" xfId="11563" xr:uid="{E747A3FE-01E5-474F-9765-04B301442C03}"/>
    <cellStyle name="Note 4 2 8" xfId="18961" xr:uid="{CB2BF7CD-9DF9-42C4-A74D-E30641BCE0C8}"/>
    <cellStyle name="Note 4 3" xfId="3044" xr:uid="{203D6C5C-2B86-40C3-9167-AF2671FCF099}"/>
    <cellStyle name="Note 4 4" xfId="3893" xr:uid="{35AFA4D2-1AA9-4A8A-A4B1-D65AF7984688}"/>
    <cellStyle name="Note 4 4 2" xfId="15325" xr:uid="{92D29C42-A851-4850-8C33-094BC7AB5EDB}"/>
    <cellStyle name="Note 4 5" xfId="6133" xr:uid="{61ED05DE-FCA5-4DBA-81D5-D1F961836E90}"/>
    <cellStyle name="Note 4 5 2" xfId="17565" xr:uid="{EFC20237-4CCD-49E6-8539-EEF60FB70ADB}"/>
    <cellStyle name="Note 4 6" xfId="7754" xr:uid="{432D188B-B4CC-4701-B59A-E6576302B00F}"/>
    <cellStyle name="Note 4 7" xfId="10007" xr:uid="{A071BB0A-9599-4F43-8B20-6C629E4739EE}"/>
    <cellStyle name="Note 4 8" xfId="10272" xr:uid="{5372471E-EB00-40DE-A78C-75F61CCE52E2}"/>
    <cellStyle name="Note 4 9" xfId="11974" xr:uid="{BCB2086F-346E-40C7-971B-CBEC0662B727}"/>
    <cellStyle name="Note 5" xfId="3045" xr:uid="{C27BAB8B-8B56-4711-9518-3B5EEF4A79E6}"/>
    <cellStyle name="Note 5 2" xfId="3046" xr:uid="{C7EA773C-2FC2-475D-9796-1615B8C3DFF5}"/>
    <cellStyle name="Note 5 3" xfId="3996" xr:uid="{2CBCD116-2C12-4FFC-A006-F146B853C889}"/>
    <cellStyle name="Note 5 3 2" xfId="15428" xr:uid="{3B505954-D7E4-4A1B-9D73-0643B56E963D}"/>
    <cellStyle name="Note 5 4" xfId="6135" xr:uid="{B42F2250-6AB1-45CA-A036-E15DCE765AA0}"/>
    <cellStyle name="Note 5 4 2" xfId="17567" xr:uid="{91E00B5E-3C5C-4865-9D54-3489D0F3607C}"/>
    <cellStyle name="Note 5 5" xfId="7756" xr:uid="{D5B63A77-8972-42E4-859B-CB8A8A629044}"/>
    <cellStyle name="Note 5 6" xfId="10009" xr:uid="{CA8756E4-903B-458F-816C-3102B1F1F45E}"/>
    <cellStyle name="Note 5 7" xfId="10274" xr:uid="{B906C7BF-1426-4B24-B5AD-A28F1D3DB4A8}"/>
    <cellStyle name="Note 5 8" xfId="12023" xr:uid="{FFABD737-4F56-4773-83C9-4D1DF6955EC2}"/>
    <cellStyle name="Note 5 9" xfId="18962" xr:uid="{DAB97D86-98D9-4049-8C6F-27346438F014}"/>
    <cellStyle name="Note 6" xfId="3047" xr:uid="{AF4496B9-DB37-4066-818C-B89BB570B884}"/>
    <cellStyle name="Note 7" xfId="11093" xr:uid="{BBD74859-263B-455B-BA02-CB91DCC5F700}"/>
    <cellStyle name="Notiz" xfId="347" xr:uid="{80A35FB8-DE15-4831-8089-EE1DECB1CF45}"/>
    <cellStyle name="Notiz 10" xfId="8185" xr:uid="{F20257BC-5FBA-4611-97A3-DD97E028FEC4}"/>
    <cellStyle name="Notiz 11" xfId="10053" xr:uid="{2610B7A4-E6B6-4635-88B5-79F9B3467B67}"/>
    <cellStyle name="Notiz 12" xfId="13205" xr:uid="{F6E2E53A-C70D-43CC-8901-3AB47ECEEB38}"/>
    <cellStyle name="Notiz 13" xfId="14769" xr:uid="{1E90CACA-095F-40AB-9615-3ACEEB8F2B44}"/>
    <cellStyle name="Notiz 14" xfId="17887" xr:uid="{640FBE6D-E30A-4A0F-B1E6-182F2454B595}"/>
    <cellStyle name="Notiz 2" xfId="737" xr:uid="{EBDDF516-7297-4485-A4F3-05510B903AE5}"/>
    <cellStyle name="Notiz 2 10" xfId="14121" xr:uid="{1FD4E151-55A6-4065-B2DC-DE8E3E500030}"/>
    <cellStyle name="Notiz 2 11" xfId="17991" xr:uid="{40F1A779-C757-444E-AD80-035196CE4636}"/>
    <cellStyle name="Notiz 2 2" xfId="952" xr:uid="{3B878E8F-3244-498B-A3A9-864C6BD462A1}"/>
    <cellStyle name="Notiz 2 2 10" xfId="18205" xr:uid="{0C0A7B06-8518-4E7B-8AD5-80FFA93374EA}"/>
    <cellStyle name="Notiz 2 2 2" xfId="1105" xr:uid="{A30362F3-F973-4330-A5D1-BBC92E1819A9}"/>
    <cellStyle name="Notiz 2 2 2 2" xfId="5610" xr:uid="{295A0C6A-2018-46A7-8B78-9C43CD589345}"/>
    <cellStyle name="Notiz 2 2 2 2 2" xfId="17042" xr:uid="{74CDF372-F173-4E4A-8809-F0411BC6BFFB}"/>
    <cellStyle name="Notiz 2 2 2 3" xfId="5057" xr:uid="{2058DC9E-C6C5-4D95-8112-42F1F194F7D8}"/>
    <cellStyle name="Notiz 2 2 2 3 2" xfId="16489" xr:uid="{ACCC8D56-BBF0-43A2-9CB2-E56332013E63}"/>
    <cellStyle name="Notiz 2 2 2 4" xfId="6720" xr:uid="{0E65CCE2-9055-42C0-8560-449FBE215F8B}"/>
    <cellStyle name="Notiz 2 2 2 5" xfId="8687" xr:uid="{E9D98A31-4ED7-49ED-9A0B-8BEA83E62997}"/>
    <cellStyle name="Notiz 2 2 2 6" xfId="9808" xr:uid="{E93DDCEE-802A-4DAF-8311-3A6D683282BE}"/>
    <cellStyle name="Notiz 2 2 2 7" xfId="11908" xr:uid="{5C927C76-8299-4C87-A040-362EB4D52C2E}"/>
    <cellStyle name="Notiz 2 2 2 8" xfId="14601" xr:uid="{6251776D-A47D-474F-98FD-673305B8AD19}"/>
    <cellStyle name="Notiz 2 2 2 9" xfId="18357" xr:uid="{6FD8EFE8-6E61-4D4B-A247-A8BAD2171826}"/>
    <cellStyle name="Notiz 2 2 3" xfId="4853" xr:uid="{9EB82EF6-57C3-4CF2-BA58-E4A17551C85A}"/>
    <cellStyle name="Notiz 2 2 3 2" xfId="16285" xr:uid="{29E0FE0C-CE3C-418A-BFDA-C61A964236A2}"/>
    <cellStyle name="Notiz 2 2 4" xfId="4395" xr:uid="{B90BDB6F-F682-41B8-890D-4AD7A1B5DA72}"/>
    <cellStyle name="Notiz 2 2 4 2" xfId="15827" xr:uid="{25506747-AB95-49E6-AFA9-CB1EC1BCDCED}"/>
    <cellStyle name="Notiz 2 2 5" xfId="6602" xr:uid="{DAA3BE3B-4B2B-4A9B-93B3-110AA547E9E2}"/>
    <cellStyle name="Notiz 2 2 6" xfId="8567" xr:uid="{3F0A1704-165B-4D8C-8036-D509B185A01B}"/>
    <cellStyle name="Notiz 2 2 7" xfId="9324" xr:uid="{B2864C67-21F1-4033-A0D4-0994A9522B44}"/>
    <cellStyle name="Notiz 2 2 8" xfId="11620" xr:uid="{F139290C-C7F5-4927-98ED-E90B4995CD20}"/>
    <cellStyle name="Notiz 2 2 9" xfId="13631" xr:uid="{EC75040F-9793-4CB3-8CD5-02956C271FC7}"/>
    <cellStyle name="Notiz 2 3" xfId="1079" xr:uid="{2ADCE614-6A68-417D-8190-6B90934A690B}"/>
    <cellStyle name="Notiz 2 3 2" xfId="3949" xr:uid="{6B15B712-BAE0-4A9D-B702-8424E091E610}"/>
    <cellStyle name="Notiz 2 3 2 2" xfId="15381" xr:uid="{2C7564C5-5704-47A1-A32B-F405FE0FDAB3}"/>
    <cellStyle name="Notiz 2 3 3" xfId="4700" xr:uid="{47B09B32-72EC-4C19-A25D-1BAF18B553D3}"/>
    <cellStyle name="Notiz 2 3 3 2" xfId="16132" xr:uid="{8CD77EA3-9CF7-4E0D-915A-1F690047EC18}"/>
    <cellStyle name="Notiz 2 3 4" xfId="6701" xr:uid="{CE88AB87-9AA3-4D3F-8D93-29D36D4E1CBD}"/>
    <cellStyle name="Notiz 2 3 5" xfId="8661" xr:uid="{2A7023D9-689E-4843-BCC7-19BDF8B14096}"/>
    <cellStyle name="Notiz 2 3 6" xfId="9828" xr:uid="{BFBE42FE-CF58-4690-9C06-1D49560D58EF}"/>
    <cellStyle name="Notiz 2 3 7" xfId="13024" xr:uid="{B0AD15B9-E541-4253-A781-164B04A0D750}"/>
    <cellStyle name="Notiz 2 3 8" xfId="13598" xr:uid="{19683A07-D437-4AB5-ADBC-AC1B9856B257}"/>
    <cellStyle name="Notiz 2 3 9" xfId="18331" xr:uid="{ED4B467D-16C3-4D0F-A24C-1966D9CFC77A}"/>
    <cellStyle name="Notiz 2 4" xfId="4273" xr:uid="{180EFA6C-1566-45A0-8195-B3786C063DD1}"/>
    <cellStyle name="Notiz 2 4 2" xfId="15705" xr:uid="{18E5F305-C7C0-4FD7-A799-255C70BB2634}"/>
    <cellStyle name="Notiz 2 5" xfId="3916" xr:uid="{F6AD9456-47BF-4879-A7FD-229AC2E21235}"/>
    <cellStyle name="Notiz 2 5 2" xfId="15348" xr:uid="{43A33A28-B0B7-49AF-9842-903FC1D33E97}"/>
    <cellStyle name="Notiz 2 6" xfId="6450" xr:uid="{E59169DD-9DB9-42BF-BA26-765F638FEDDA}"/>
    <cellStyle name="Notiz 2 7" xfId="8419" xr:uid="{D1E2ADE3-B1D1-4A6C-BA48-C3291ACA45E3}"/>
    <cellStyle name="Notiz 2 8" xfId="9364" xr:uid="{22B9E94D-D2EC-4F6B-ACC3-B2181755C225}"/>
    <cellStyle name="Notiz 2 9" xfId="11693" xr:uid="{CE6998FE-C2B8-4BE1-95E4-3403E6E18FD9}"/>
    <cellStyle name="Notiz 3" xfId="799" xr:uid="{47753B3E-77AC-4A6D-A25E-7E0F18C2CDB2}"/>
    <cellStyle name="Notiz 3 10" xfId="14704" xr:uid="{5C266F65-A175-4DD6-945D-1D9398B23754}"/>
    <cellStyle name="Notiz 3 11" xfId="18053" xr:uid="{85CA7BC1-8E18-4968-9911-98A32CCAB0A3}"/>
    <cellStyle name="Notiz 3 2" xfId="1014" xr:uid="{7F4120B9-9D25-44F7-81DF-F2CD7352835E}"/>
    <cellStyle name="Notiz 3 2 10" xfId="18267" xr:uid="{6B193264-311E-48B2-B58C-A5189B344AF4}"/>
    <cellStyle name="Notiz 3 2 2" xfId="1488" xr:uid="{0874EB54-6491-482D-AC9B-E025130742F4}"/>
    <cellStyle name="Notiz 3 2 2 2" xfId="5339" xr:uid="{6533F92E-3E0E-4C8E-9602-7D8F4C663A22}"/>
    <cellStyle name="Notiz 3 2 2 2 2" xfId="16771" xr:uid="{7830BD3D-2B6B-4C25-8B23-A748B03AACF2}"/>
    <cellStyle name="Notiz 3 2 2 3" xfId="4529" xr:uid="{1B26C0AE-77C4-45B6-B372-E62B2E12667E}"/>
    <cellStyle name="Notiz 3 2 2 3 2" xfId="15961" xr:uid="{4A2419EE-F82C-44D0-8332-CAFCB152B268}"/>
    <cellStyle name="Notiz 3 2 2 4" xfId="7025" xr:uid="{F0367FD5-6A4F-4FD9-A48A-EE4E01540B5C}"/>
    <cellStyle name="Notiz 3 2 2 5" xfId="9070" xr:uid="{10E00BDA-4A15-4B19-A91F-9B34DDF86C87}"/>
    <cellStyle name="Notiz 3 2 2 6" xfId="9569" xr:uid="{6961CB62-21EE-4438-985A-FF358F153368}"/>
    <cellStyle name="Notiz 3 2 2 7" xfId="11429" xr:uid="{DB625606-C742-4804-886A-43CEB6DAB4CE}"/>
    <cellStyle name="Notiz 3 2 2 8" xfId="14327" xr:uid="{E79F7D7B-0C25-4039-A22B-16168DB8ADE6}"/>
    <cellStyle name="Notiz 3 2 2 9" xfId="18740" xr:uid="{AA2AF741-7034-4795-846D-2E6E71D2A7B0}"/>
    <cellStyle name="Notiz 3 2 3" xfId="4066" xr:uid="{A608016C-74F1-4696-8D90-6B0CF912376A}"/>
    <cellStyle name="Notiz 3 2 3 2" xfId="15498" xr:uid="{02784015-49FF-4B1C-98AC-784D45DC3BA8}"/>
    <cellStyle name="Notiz 3 2 4" xfId="5005" xr:uid="{73B2B8B0-8B5D-405F-BC8B-594C7659304C}"/>
    <cellStyle name="Notiz 3 2 4 2" xfId="16437" xr:uid="{D0160822-413B-46F5-A958-BAAA9EF8688D}"/>
    <cellStyle name="Notiz 3 2 5" xfId="6652" xr:uid="{A9E0CA55-D461-485C-B532-6D1F65CA2DCE}"/>
    <cellStyle name="Notiz 3 2 6" xfId="8614" xr:uid="{67A18BC4-B1EA-46F5-9C79-4CBD83DD4B32}"/>
    <cellStyle name="Notiz 3 2 7" xfId="9878" xr:uid="{628BCBBF-2F39-4F07-BAD9-6C9F36473FF1}"/>
    <cellStyle name="Notiz 3 2 8" xfId="12203" xr:uid="{FE858878-FE9C-493A-BC1F-A025C96DD932}"/>
    <cellStyle name="Notiz 3 2 9" xfId="14648" xr:uid="{718F8C9C-E12F-4FB4-8C80-4D89DD112D64}"/>
    <cellStyle name="Notiz 3 3" xfId="1149" xr:uid="{1F0F05CF-B3BF-4FFC-9E70-1A6721ED3041}"/>
    <cellStyle name="Notiz 3 3 2" xfId="5574" xr:uid="{23C90C31-7960-47C7-9784-7AA77A7857E0}"/>
    <cellStyle name="Notiz 3 3 2 2" xfId="17006" xr:uid="{08256349-5F14-4D73-BC5C-3414B9037546}"/>
    <cellStyle name="Notiz 3 3 3" xfId="4640" xr:uid="{AF4CFB6F-6499-4562-BF90-B35340BD7B12}"/>
    <cellStyle name="Notiz 3 3 3 2" xfId="16072" xr:uid="{D9661E6A-7F41-46FC-959C-770F6CD189DD}"/>
    <cellStyle name="Notiz 3 3 4" xfId="6758" xr:uid="{69B99733-905C-4211-A6CD-51936F55175B}"/>
    <cellStyle name="Notiz 3 3 5" xfId="8731" xr:uid="{FFD5F17F-8674-414D-BCDB-6AD6D8D591A5}"/>
    <cellStyle name="Notiz 3 3 6" xfId="9772" xr:uid="{16852CDA-B203-4E38-A5E3-150CA1B81C06}"/>
    <cellStyle name="Notiz 3 3 7" xfId="12513" xr:uid="{BD2BBEA0-2F0D-4540-AFEE-29EDCEE92634}"/>
    <cellStyle name="Notiz 3 3 8" xfId="14565" xr:uid="{77AB9C82-7EF6-4A63-ABDF-CB59210294D4}"/>
    <cellStyle name="Notiz 3 3 9" xfId="18401" xr:uid="{60931D07-D4A3-4C54-A04B-6C7EF7CBE3AF}"/>
    <cellStyle name="Notiz 3 4" xfId="4591" xr:uid="{29A2492B-7AC2-42C1-9732-4DF3DA00FAE1}"/>
    <cellStyle name="Notiz 3 4 2" xfId="16023" xr:uid="{F815692B-45BD-4741-AEE6-4A237977BE30}"/>
    <cellStyle name="Notiz 3 5" xfId="3860" xr:uid="{A34E97D7-308A-4BD6-8A87-1D1A7AD70120}"/>
    <cellStyle name="Notiz 3 5 2" xfId="15292" xr:uid="{A01B4572-769C-4A0D-8FE9-0FD0131F1D64}"/>
    <cellStyle name="Notiz 3 6" xfId="6500" xr:uid="{E6108949-3082-4E89-BB01-0AABCA4F32B6}"/>
    <cellStyle name="Notiz 3 7" xfId="8466" xr:uid="{0371FDE0-305E-4FDE-80CD-A2917EE99F73}"/>
    <cellStyle name="Notiz 3 8" xfId="8264" xr:uid="{6C46A1A9-9E99-4538-B17C-1438592971E9}"/>
    <cellStyle name="Notiz 3 9" xfId="11763" xr:uid="{81E6C4C1-4CC1-459C-8015-D9020851A621}"/>
    <cellStyle name="Notiz 4" xfId="768" xr:uid="{2BB626EB-5440-4F36-AC56-6D543C28B0BC}"/>
    <cellStyle name="Notiz 4 10" xfId="14723" xr:uid="{2F51E061-489D-435D-AC8F-239B4E61680D}"/>
    <cellStyle name="Notiz 4 11" xfId="18022" xr:uid="{8A641154-9757-4A46-BA77-79CCEC779357}"/>
    <cellStyle name="Notiz 4 2" xfId="983" xr:uid="{9B8C816F-2F1C-4BF0-9355-A9C4623192C4}"/>
    <cellStyle name="Notiz 4 2 10" xfId="18236" xr:uid="{9953C114-2B96-4D35-8858-774A10F6E59C}"/>
    <cellStyle name="Notiz 4 2 2" xfId="1355" xr:uid="{648378E3-C27F-4278-9AF8-C17C3F2E79A1}"/>
    <cellStyle name="Notiz 4 2 2 2" xfId="5436" xr:uid="{68DF3098-C64E-4AB0-A5BC-3A90245E5B2D}"/>
    <cellStyle name="Notiz 4 2 2 2 2" xfId="16868" xr:uid="{23BC7DAE-7A15-4852-AEC1-20749A254357}"/>
    <cellStyle name="Notiz 4 2 2 3" xfId="5265" xr:uid="{B8F56B6C-CBA8-4FF5-BDEB-456547BE368A}"/>
    <cellStyle name="Notiz 4 2 2 3 2" xfId="16697" xr:uid="{E928348E-3C95-43E8-960C-0A8E46E5B028}"/>
    <cellStyle name="Notiz 4 2 2 4" xfId="6919" xr:uid="{5EF961C5-7A87-484A-9B01-FB8BF152DCCF}"/>
    <cellStyle name="Notiz 4 2 2 5" xfId="8937" xr:uid="{A61C881B-F5F3-4ADE-AC77-B6ADC449AB78}"/>
    <cellStyle name="Notiz 4 2 2 6" xfId="9230" xr:uid="{04D18245-6D61-46C2-B220-8EEA80030646}"/>
    <cellStyle name="Notiz 4 2 2 7" xfId="11911" xr:uid="{A1EA431E-92C4-4E25-9D21-76E90BE75305}"/>
    <cellStyle name="Notiz 4 2 2 8" xfId="14414" xr:uid="{3ECFCF8F-B52C-4121-89BB-A1BB7F26FDFC}"/>
    <cellStyle name="Notiz 4 2 2 9" xfId="18607" xr:uid="{01DD86D0-93C0-4305-93DC-0CB268EE7DF2}"/>
    <cellStyle name="Notiz 4 2 3" xfId="4080" xr:uid="{9449E845-C861-4D69-86AC-D2311EF51D7C}"/>
    <cellStyle name="Notiz 4 2 3 2" xfId="15512" xr:uid="{7972D0B1-6C62-4FDB-BE09-7C3D15D5D39E}"/>
    <cellStyle name="Notiz 4 2 4" xfId="4393" xr:uid="{F0552CE0-9AB1-43D5-A5FE-698B3BE11D96}"/>
    <cellStyle name="Notiz 4 2 4 2" xfId="15825" xr:uid="{7759A895-522B-40B4-86E0-7D1172B229E8}"/>
    <cellStyle name="Notiz 4 2 5" xfId="6624" xr:uid="{9E6A44BA-9B65-41C8-899F-B6231BD16BD8}"/>
    <cellStyle name="Notiz 4 2 6" xfId="8588" xr:uid="{A0A96216-37CE-424E-96B4-EAECE1088B82}"/>
    <cellStyle name="Notiz 4 2 7" xfId="9900" xr:uid="{41C0732A-F908-4921-92C9-6B817ED1DB30}"/>
    <cellStyle name="Notiz 4 2 8" xfId="12201" xr:uid="{F537009A-A53A-4FC2-B0EA-1867BA0E212C}"/>
    <cellStyle name="Notiz 4 2 9" xfId="13614" xr:uid="{332A4B49-FD0A-4DDB-81FB-740470A16359}"/>
    <cellStyle name="Notiz 4 3" xfId="1306" xr:uid="{2595E2B5-0343-4E32-AAD4-B445186DB419}"/>
    <cellStyle name="Notiz 4 3 2" xfId="5475" xr:uid="{B8F95175-8177-45B8-B248-EF0C38F1B4F5}"/>
    <cellStyle name="Notiz 4 3 2 2" xfId="16907" xr:uid="{07FD8E7C-C4AF-4602-81AC-C575084AEDC5}"/>
    <cellStyle name="Notiz 4 3 3" xfId="3877" xr:uid="{70484834-BB60-4B48-8B35-DB0639A9455B}"/>
    <cellStyle name="Notiz 4 3 3 2" xfId="15309" xr:uid="{2491BDCD-44B0-4B45-813D-8CD1A0F02F29}"/>
    <cellStyle name="Notiz 4 3 4" xfId="6880" xr:uid="{84942AC3-D73E-4C4C-88D5-2B0A9C391656}"/>
    <cellStyle name="Notiz 4 3 5" xfId="8888" xr:uid="{8808BB9E-B5E7-4D9C-A00B-070B2A5D5C70}"/>
    <cellStyle name="Notiz 4 3 6" xfId="9661" xr:uid="{7EC071DE-F481-4536-B5C5-8CCBF6B8E44F}"/>
    <cellStyle name="Notiz 4 3 7" xfId="12230" xr:uid="{C162AA5C-3D41-4068-A7A4-1836C0771240}"/>
    <cellStyle name="Notiz 4 3 8" xfId="14447" xr:uid="{6159CB29-9B10-48DB-A2E6-6B1680EC2E4E}"/>
    <cellStyle name="Notiz 4 3 9" xfId="18558" xr:uid="{B402DAB7-1D9D-4E95-8050-17F065AD7EEE}"/>
    <cellStyle name="Notiz 4 4" xfId="4459" xr:uid="{9706509E-A5F0-42D4-83D5-5EC2D2EB3287}"/>
    <cellStyle name="Notiz 4 4 2" xfId="15891" xr:uid="{8876CE75-ACEF-4CAF-9324-1607FFF1BEE2}"/>
    <cellStyle name="Notiz 4 5" xfId="5749" xr:uid="{24E1E906-9B5F-4C7A-93CD-120D116A583F}"/>
    <cellStyle name="Notiz 4 5 2" xfId="17181" xr:uid="{C08AB0B1-22BA-419E-AE85-5454FD093C05}"/>
    <cellStyle name="Notiz 4 6" xfId="6472" xr:uid="{08C714DA-9692-4A32-A53B-B6C934680C89}"/>
    <cellStyle name="Notiz 4 7" xfId="8440" xr:uid="{6A8F8DAF-99F3-40D8-A110-782C6171E184}"/>
    <cellStyle name="Notiz 4 8" xfId="8235" xr:uid="{6E606BC0-0AE6-4021-AE5D-E0C16B073502}"/>
    <cellStyle name="Notiz 4 9" xfId="12426" xr:uid="{8A495E59-9D08-4E17-AFD1-92B9AE9EB22F}"/>
    <cellStyle name="Notiz 5" xfId="860" xr:uid="{6A9858A0-D386-425C-A686-900416C878E4}"/>
    <cellStyle name="Notiz 5 10" xfId="18113" xr:uid="{D5367E16-BC92-4766-B3B5-EEE5BE6B79B9}"/>
    <cellStyle name="Notiz 5 2" xfId="1241" xr:uid="{1538E37C-18B1-433C-ABCF-4ACBA14A0B2B}"/>
    <cellStyle name="Notiz 5 2 2" xfId="5525" xr:uid="{FAAAF532-2FEC-4CC9-9C2E-297ADDF7EDBD}"/>
    <cellStyle name="Notiz 5 2 2 2" xfId="16957" xr:uid="{74442543-1B20-4BA4-944C-51499AFF6BE1}"/>
    <cellStyle name="Notiz 5 2 3" xfId="3871" xr:uid="{46B25C3B-E563-4F9A-AAF2-CEB98FD98C57}"/>
    <cellStyle name="Notiz 5 2 3 2" xfId="15303" xr:uid="{89AA2E62-EE0C-4DF9-B0DD-3B42C6840B9C}"/>
    <cellStyle name="Notiz 5 2 4" xfId="6831" xr:uid="{55CE3DE8-B6BC-4B7A-A1D9-B189693F5704}"/>
    <cellStyle name="Notiz 5 2 5" xfId="8823" xr:uid="{034A6AAA-7F8D-4FD8-9885-A0EDFEE5FC60}"/>
    <cellStyle name="Notiz 5 2 6" xfId="9705" xr:uid="{307A2F19-6AA7-40A2-9FF2-205E32156F4C}"/>
    <cellStyle name="Notiz 5 2 7" xfId="11357" xr:uid="{8703591A-AFEA-4130-944A-DDC07F1CFF0B}"/>
    <cellStyle name="Notiz 5 2 8" xfId="14494" xr:uid="{9B137695-4180-49AA-8D7A-D94FA0877C8E}"/>
    <cellStyle name="Notiz 5 2 9" xfId="18493" xr:uid="{0E5B0932-7BB2-48AB-B0FA-6DCAC729C0AB}"/>
    <cellStyle name="Notiz 5 3" xfId="4872" xr:uid="{B8CF8440-1923-4BE1-813E-9B707686686A}"/>
    <cellStyle name="Notiz 5 3 2" xfId="16304" xr:uid="{8C802285-81F3-4223-8D34-8DD9039A6E22}"/>
    <cellStyle name="Notiz 5 4" xfId="4962" xr:uid="{0FFD0A9A-D68D-4046-8946-4869530E867E}"/>
    <cellStyle name="Notiz 5 4 2" xfId="16394" xr:uid="{7A853B30-5688-40CD-A40D-803F1C6F01F4}"/>
    <cellStyle name="Notiz 5 5" xfId="6542" xr:uid="{21244F27-90C8-4E3A-862A-0C382E7D6F2C}"/>
    <cellStyle name="Notiz 5 6" xfId="8507" xr:uid="{00AA22A1-176C-4B74-8B17-E4497AB7F3F1}"/>
    <cellStyle name="Notiz 5 7" xfId="8257" xr:uid="{7AC12B48-9461-44BE-BD14-F41304E75E15}"/>
    <cellStyle name="Notiz 5 8" xfId="12693" xr:uid="{66FF7115-6EFC-4A14-8AC1-168E9E576225}"/>
    <cellStyle name="Notiz 5 9" xfId="14089" xr:uid="{15F0276F-6632-4DAA-8227-373BB8E064DE}"/>
    <cellStyle name="Notiz 6" xfId="1231" xr:uid="{FD45EE3E-EF49-4616-BF54-DD962B4C935A}"/>
    <cellStyle name="Notiz 6 2" xfId="5533" xr:uid="{FC0F0C8E-18F1-46A6-B183-C1223E9FCF2D}"/>
    <cellStyle name="Notiz 6 2 2" xfId="16965" xr:uid="{44B1536B-7165-4BF8-8499-AAA7CAD10733}"/>
    <cellStyle name="Notiz 6 3" xfId="3795" xr:uid="{017873DB-4F1B-4C6B-B7AC-A6F89155215B}"/>
    <cellStyle name="Notiz 6 3 2" xfId="15227" xr:uid="{ADB1A28C-3B9D-4677-84B8-8652742786B4}"/>
    <cellStyle name="Notiz 6 4" xfId="6823" xr:uid="{4B8F92FF-372C-46ED-8B96-F3C85A34D17A}"/>
    <cellStyle name="Notiz 6 5" xfId="8813" xr:uid="{13507339-0CCC-4DDB-96E4-D431EA089C11}"/>
    <cellStyle name="Notiz 6 6" xfId="9261" xr:uid="{8C6D1237-27D3-457A-904E-7C299065CF27}"/>
    <cellStyle name="Notiz 6 7" xfId="11868" xr:uid="{4AA0683E-F9CD-4A02-897D-49420CBC314B}"/>
    <cellStyle name="Notiz 6 8" xfId="14017" xr:uid="{61BB67CB-7F19-428B-9641-6DCF0572DFF4}"/>
    <cellStyle name="Notiz 6 9" xfId="18483" xr:uid="{45C0C6C6-7604-40A9-8EF0-0534AC091D52}"/>
    <cellStyle name="Notiz 7" xfId="5826" xr:uid="{EF1A362D-55DA-4DFB-813C-802C2734AEC9}"/>
    <cellStyle name="Notiz 7 2" xfId="17258" xr:uid="{F5BE1409-9CDD-4139-9E2C-25758199530E}"/>
    <cellStyle name="Notiz 8" xfId="5983" xr:uid="{2F9DEF7E-F0B8-4D6C-90AD-602D40D6984D}"/>
    <cellStyle name="Notiz 8 2" xfId="17415" xr:uid="{5C67AFAE-2436-4177-8739-9328024B32BB}"/>
    <cellStyle name="Notiz 9" xfId="6371" xr:uid="{EEA932FF-91D7-4874-A09B-A535DA95106E}"/>
    <cellStyle name="Output" xfId="121" builtinId="21" customBuiltin="1"/>
    <cellStyle name="Output 2" xfId="44" xr:uid="{00000000-0005-0000-0000-000043000000}"/>
    <cellStyle name="Output 2 10" xfId="6474" xr:uid="{AA5948EF-E766-474E-BB4F-F6B65090A632}"/>
    <cellStyle name="Output 2 11" xfId="10052" xr:uid="{39CC5468-F7E5-415C-88C9-6A9B7A2A25D0}"/>
    <cellStyle name="Output 2 12" xfId="10593" xr:uid="{0F7AB851-2C0A-44B4-BECC-F5A12AE99417}"/>
    <cellStyle name="Output 2 13" xfId="13204" xr:uid="{35CAFE13-093C-4805-B2F5-AA586DFF61F6}"/>
    <cellStyle name="Output 2 14" xfId="13472" xr:uid="{6C5EFBFC-39BE-47D7-8079-458D6466E349}"/>
    <cellStyle name="Output 2 15" xfId="14768" xr:uid="{7C7432D5-BDE5-4640-AF55-A841EEBB40B0}"/>
    <cellStyle name="Output 2 16" xfId="17888" xr:uid="{37B3FB1C-D6A4-4C01-ABA0-A92F2FBCB0D1}"/>
    <cellStyle name="Output 2 2" xfId="738" xr:uid="{B5515E21-633B-4578-93CB-7A252E0C8F65}"/>
    <cellStyle name="Output 2 2 10" xfId="17992" xr:uid="{DF716D0C-08FD-40DF-8A70-6AD579598E14}"/>
    <cellStyle name="Output 2 2 2" xfId="953" xr:uid="{D797352A-29B1-42AB-A9E4-A66ED6B8DE75}"/>
    <cellStyle name="Output 2 2 2 10" xfId="18206" xr:uid="{BB2784F3-0A5B-4A09-AB64-8271D96A0A0C}"/>
    <cellStyle name="Output 2 2 2 2" xfId="1338" xr:uid="{8657662C-5AFB-4E4F-8E3E-CFF7867C56F6}"/>
    <cellStyle name="Output 2 2 2 2 2" xfId="5449" xr:uid="{B13C22C9-A0E6-4AAB-893B-A37B4C404BE3}"/>
    <cellStyle name="Output 2 2 2 2 2 2" xfId="16881" xr:uid="{9CAD4FCB-D1E5-462E-9BDF-984DE8FEFCA5}"/>
    <cellStyle name="Output 2 2 2 2 3" xfId="5259" xr:uid="{F2AD6F96-FBB6-45ED-8642-0B31C5703B43}"/>
    <cellStyle name="Output 2 2 2 2 3 2" xfId="16691" xr:uid="{5031645B-AC51-45D6-BC7C-BD1811AF0750}"/>
    <cellStyle name="Output 2 2 2 2 4" xfId="6903" xr:uid="{167A2C3C-FDBA-4714-9882-6CB3E28F5919}"/>
    <cellStyle name="Output 2 2 2 2 5" xfId="8920" xr:uid="{AB3992C8-5DC6-4C5B-B979-8B169F1315DC}"/>
    <cellStyle name="Output 2 2 2 2 6" xfId="9635" xr:uid="{F8DA3FCA-9158-4040-8A88-290C12DE5FB2}"/>
    <cellStyle name="Output 2 2 2 2 7" xfId="12714" xr:uid="{0EB1F4C5-970A-487B-B746-6E1BB2E2D796}"/>
    <cellStyle name="Output 2 2 2 2 8" xfId="13995" xr:uid="{E5C02ECD-94E3-4521-BDBB-EC6527AFE446}"/>
    <cellStyle name="Output 2 2 2 2 9" xfId="18590" xr:uid="{8C39791A-8D94-467D-8063-05D7F92967B3}"/>
    <cellStyle name="Output 2 2 2 3" xfId="1959" xr:uid="{E186D818-7344-4119-B947-AB5227224C7A}"/>
    <cellStyle name="Output 2 2 2 3 2" xfId="5227" xr:uid="{BBA8E2C6-C92E-40BB-ACDD-11138538C82A}"/>
    <cellStyle name="Output 2 2 2 3 2 2" xfId="16659" xr:uid="{E72E619D-15FA-48E6-AF8D-4243300EBAC2}"/>
    <cellStyle name="Output 2 2 2 3 3" xfId="4721" xr:uid="{65587149-7DBF-4683-9409-CC9B7A5E54FA}"/>
    <cellStyle name="Output 2 2 2 3 3 2" xfId="16153" xr:uid="{D77290EE-2651-493E-9025-67982BB80D40}"/>
    <cellStyle name="Output 2 2 2 3 4" xfId="7152" xr:uid="{DA337B0A-765A-4155-99B0-62A2BBAC2E9C}"/>
    <cellStyle name="Output 2 2 2 3 5" xfId="9374" xr:uid="{22EBD471-9DC2-4F20-9202-9E352E0A6306}"/>
    <cellStyle name="Output 2 2 2 3 6" xfId="9153" xr:uid="{4E68AC31-779B-4D88-B1ED-5637263453CE}"/>
    <cellStyle name="Output 2 2 2 3 7" xfId="12698" xr:uid="{5E2D5B10-224E-4FFB-A8A0-A3944D3FF9BB}"/>
    <cellStyle name="Output 2 2 2 3 8" xfId="13882" xr:uid="{8A8F5EC6-96E0-4EF9-8F6C-3FB9068E8184}"/>
    <cellStyle name="Output 2 2 2 3 9" xfId="18834" xr:uid="{C058E4C8-1236-419D-B9EA-A558C4AE0A6E}"/>
    <cellStyle name="Output 2 2 2 4" xfId="5648" xr:uid="{A9690265-A560-4815-920A-806B52114729}"/>
    <cellStyle name="Output 2 2 2 4 2" xfId="17080" xr:uid="{BA40B77E-BE75-49C8-985B-CA46D0A9D823}"/>
    <cellStyle name="Output 2 2 2 5" xfId="4907" xr:uid="{916FB8D0-C802-430F-B19D-CADEFDCB7999}"/>
    <cellStyle name="Output 2 2 2 5 2" xfId="16339" xr:uid="{7E9E304D-68BC-40B7-9576-782E7942F014}"/>
    <cellStyle name="Output 2 2 2 6" xfId="6603" xr:uid="{24F67F25-61D2-48F8-BC5C-1D56BFDD02E1}"/>
    <cellStyle name="Output 2 2 2 7" xfId="9911" xr:uid="{88CAD80E-4F75-4B98-A3F5-F9A6C3150324}"/>
    <cellStyle name="Output 2 2 2 8" xfId="12503" xr:uid="{3CD10A1F-38E0-4F2D-92A4-DACB29FBBDD4}"/>
    <cellStyle name="Output 2 2 2 9" xfId="14673" xr:uid="{729EB6B6-D31B-428E-8106-7EB2D53E8E42}"/>
    <cellStyle name="Output 2 2 3" xfId="1159" xr:uid="{3A0431D6-B1F6-4B75-94C2-7DB456394228}"/>
    <cellStyle name="Output 2 2 3 2" xfId="4820" xr:uid="{61931F87-B9CD-4769-AB05-58194D6B04D7}"/>
    <cellStyle name="Output 2 2 3 2 2" xfId="16252" xr:uid="{6B02902E-3046-4703-92C8-DB7F76318B6A}"/>
    <cellStyle name="Output 2 2 3 3" xfId="5085" xr:uid="{A58A9740-7CEC-4437-BEA2-31A72462DE7C}"/>
    <cellStyle name="Output 2 2 3 3 2" xfId="16517" xr:uid="{3A359794-9F55-47FE-9C86-49BD5CB0D83F}"/>
    <cellStyle name="Output 2 2 3 4" xfId="6766" xr:uid="{AB4E6369-7D06-4B6E-9335-728A898764A4}"/>
    <cellStyle name="Output 2 2 3 5" xfId="8741" xr:uid="{6F259337-E2BC-44B8-8374-1D43296D837B}"/>
    <cellStyle name="Output 2 2 3 6" xfId="9764" xr:uid="{6AB10F03-C5F9-4981-B0B7-C5745B231CD9}"/>
    <cellStyle name="Output 2 2 3 7" xfId="11608" xr:uid="{96CB5486-B99D-499E-9B71-3C273D3543CA}"/>
    <cellStyle name="Output 2 2 3 8" xfId="14558" xr:uid="{8A29BAA1-8824-4A53-A8D9-924767491EE6}"/>
    <cellStyle name="Output 2 2 3 9" xfId="18411" xr:uid="{6AFE2574-1B2A-4155-AA3E-C2685575F0B4}"/>
    <cellStyle name="Output 2 2 4" xfId="4165" xr:uid="{A470AC66-E3DF-4CE8-A522-E864983877FE}"/>
    <cellStyle name="Output 2 2 4 2" xfId="15597" xr:uid="{0D368EFF-FA74-4FA7-B1EC-0DC73F0FD8C5}"/>
    <cellStyle name="Output 2 2 5" xfId="4587" xr:uid="{8E0C9E4F-AC01-429D-A7B8-3A403D1A4029}"/>
    <cellStyle name="Output 2 2 5 2" xfId="16019" xr:uid="{C741A4D5-E71E-4E16-84FF-ACDA294186C2}"/>
    <cellStyle name="Output 2 2 6" xfId="6451" xr:uid="{47805246-B5B4-45A5-A565-FAF1021791B8}"/>
    <cellStyle name="Output 2 2 7" xfId="9990" xr:uid="{3CB5806B-49B3-4A81-9527-6C715AD2DBB8}"/>
    <cellStyle name="Output 2 2 8" xfId="12463" xr:uid="{3DE833CF-961E-4031-B6F3-4F1482A899D7}"/>
    <cellStyle name="Output 2 2 9" xfId="14739" xr:uid="{A8E63FC2-C6D8-4A62-8E7D-BA27301A9477}"/>
    <cellStyle name="Output 2 3" xfId="834" xr:uid="{A0065513-7787-40C0-8688-E8F09CCC6ED3}"/>
    <cellStyle name="Output 2 3 10" xfId="18088" xr:uid="{70B1B5F6-6E4F-4C67-91F3-C0230244BF28}"/>
    <cellStyle name="Output 2 3 2" xfId="1049" xr:uid="{F065161B-B706-4F6D-AB87-15C6A72EB140}"/>
    <cellStyle name="Output 2 3 2 2" xfId="1551" xr:uid="{3B0CF9CA-254D-4493-9F35-7DB6B4A57BF6}"/>
    <cellStyle name="Output 2 3 2 2 2" xfId="5292" xr:uid="{69A292C3-D2FA-47CF-8197-2A699703317E}"/>
    <cellStyle name="Output 2 3 2 2 2 2" xfId="16724" xr:uid="{F08459FA-42D9-43C6-AE22-B9ED8E94FFA6}"/>
    <cellStyle name="Output 2 3 2 2 3" xfId="5672" xr:uid="{8EA5EECB-67BF-46F6-A091-BDC13057595E}"/>
    <cellStyle name="Output 2 3 2 2 3 2" xfId="17104" xr:uid="{F679A1BA-8E29-4BBB-8AB3-54B5D6EF0CE7}"/>
    <cellStyle name="Output 2 3 2 2 4" xfId="7077" xr:uid="{2B882758-B179-488C-964E-9C5202A9FBFE}"/>
    <cellStyle name="Output 2 3 2 2 5" xfId="9133" xr:uid="{FB6D9EF9-B1BE-4984-9B7F-DF0D535E6328}"/>
    <cellStyle name="Output 2 3 2 2 6" xfId="9179" xr:uid="{378C8771-820F-4C42-9CD5-61BAB669776D}"/>
    <cellStyle name="Output 2 3 2 2 7" xfId="11229" xr:uid="{460620D4-1E64-459A-83FC-4828B2445E18}"/>
    <cellStyle name="Output 2 3 2 2 8" xfId="13929" xr:uid="{30F46E90-E43F-4C0E-891A-B2D40671C4D4}"/>
    <cellStyle name="Output 2 3 2 2 9" xfId="18803" xr:uid="{A056DDAA-8B70-4BCE-9C16-A6AC95FAF3D4}"/>
    <cellStyle name="Output 2 3 2 3" xfId="5627" xr:uid="{F6368869-D1EC-410A-AC0A-B19392280082}"/>
    <cellStyle name="Output 2 3 2 3 2" xfId="17059" xr:uid="{D3E78225-2345-4B0A-97FF-976FFD514C0E}"/>
    <cellStyle name="Output 2 3 2 4" xfId="5026" xr:uid="{B27575D0-90D3-4A55-91B3-918B41DC8106}"/>
    <cellStyle name="Output 2 3 2 4 2" xfId="16458" xr:uid="{3F0B2920-B6C3-439C-95AE-9FC2D1DE4308}"/>
    <cellStyle name="Output 2 3 2 5" xfId="6677" xr:uid="{CF2F68A4-03BE-48A9-B47B-09A7ADB4F31F}"/>
    <cellStyle name="Output 2 3 2 6" xfId="8287" xr:uid="{F99A5ADE-CFB0-4281-B5C7-71856D0FF3FE}"/>
    <cellStyle name="Output 2 3 2 7" xfId="11587" xr:uid="{CE67D223-0292-489E-9BC3-B804D515A805}"/>
    <cellStyle name="Output 2 3 2 8" xfId="14066" xr:uid="{D4915C10-D0AC-4398-832E-E0871A8A22BD}"/>
    <cellStyle name="Output 2 3 2 9" xfId="18302" xr:uid="{45A6DC8E-D715-4D5C-86CA-DE91E968FF81}"/>
    <cellStyle name="Output 2 3 3" xfId="1405" xr:uid="{F5E2ECC8-84AE-45EB-8952-5DA2CEAB97A8}"/>
    <cellStyle name="Output 2 3 3 2" xfId="5398" xr:uid="{FB3C662D-DF52-4FF0-A88A-752461C1C706}"/>
    <cellStyle name="Output 2 3 3 2 2" xfId="16830" xr:uid="{565430EC-C817-4ECD-9BFF-B0436B2EA58C}"/>
    <cellStyle name="Output 2 3 3 3" xfId="3809" xr:uid="{0F3ECCB6-256C-47DB-B738-9B21DD974E43}"/>
    <cellStyle name="Output 2 3 3 3 2" xfId="15241" xr:uid="{C40D9D82-2F46-49D8-8381-182A1AFD339E}"/>
    <cellStyle name="Output 2 3 3 4" xfId="6958" xr:uid="{C17C5F7B-8EF2-4FAF-B8C4-8F7ACE4FDBA3}"/>
    <cellStyle name="Output 2 3 3 5" xfId="8987" xr:uid="{7F06963D-B55D-4E33-B8D1-D9424382CB58}"/>
    <cellStyle name="Output 2 3 3 6" xfId="9608" xr:uid="{3BD1E06D-687D-4CD5-BE33-991756029180}"/>
    <cellStyle name="Output 2 3 3 7" xfId="12933" xr:uid="{C08DDB3D-33C1-49C2-8BFB-CFB911F9AE81}"/>
    <cellStyle name="Output 2 3 3 8" xfId="14381" xr:uid="{19999662-BE39-4D22-99AA-55B10515D8CE}"/>
    <cellStyle name="Output 2 3 3 9" xfId="18657" xr:uid="{0943094B-4EF4-4806-8196-F6AAD2C306F9}"/>
    <cellStyle name="Output 2 3 4" xfId="3832" xr:uid="{C0743A37-77A4-48E2-B040-50E38C78A135}"/>
    <cellStyle name="Output 2 3 4 2" xfId="15264" xr:uid="{CB6EE60A-0B6D-4EC1-A1B2-A649C84D9918}"/>
    <cellStyle name="Output 2 3 5" xfId="5708" xr:uid="{69161915-B795-4179-BBA5-37B2724E7BB3}"/>
    <cellStyle name="Output 2 3 5 2" xfId="17140" xr:uid="{CC8931CF-B229-42E2-BBC9-BBC316FB5492}"/>
    <cellStyle name="Output 2 3 6" xfId="6527" xr:uid="{80FDECED-C01A-4A75-BDEC-D0D919B4D3FD}"/>
    <cellStyle name="Output 2 3 7" xfId="8225" xr:uid="{B2CD0565-CB00-49DA-BC4D-A1CA860CF6BB}"/>
    <cellStyle name="Output 2 3 8" xfId="11433" xr:uid="{04207999-34B5-4D7B-885B-CA8188CA4179}"/>
    <cellStyle name="Output 2 3 9" xfId="13726" xr:uid="{B71AC695-5E59-4B7C-8C27-9E146B58A95A}"/>
    <cellStyle name="Output 2 4" xfId="861" xr:uid="{2ACAF284-06D1-4067-9216-C5FFF1CD79E5}"/>
    <cellStyle name="Output 2 4 2" xfId="1143" xr:uid="{DC4237E5-FD5D-428D-B532-30DBDB757D14}"/>
    <cellStyle name="Output 2 4 2 2" xfId="4826" xr:uid="{003A3957-05BE-474E-BA86-B669C4C830BE}"/>
    <cellStyle name="Output 2 4 2 2 2" xfId="16258" xr:uid="{C9022F56-B1B2-40E5-B84D-2BCA91FDD67D}"/>
    <cellStyle name="Output 2 4 2 3" xfId="4638" xr:uid="{9D2201A7-A56F-48C2-8754-6EE3BE7EA7DF}"/>
    <cellStyle name="Output 2 4 2 3 2" xfId="16070" xr:uid="{AEB3DDAA-0609-46D8-9FAE-D9187007580F}"/>
    <cellStyle name="Output 2 4 2 4" xfId="6754" xr:uid="{F685F734-6449-46FD-BA4A-4A0443A9BFBF}"/>
    <cellStyle name="Output 2 4 2 5" xfId="8725" xr:uid="{49227B42-0315-4D6E-8FFA-68314F5066DC}"/>
    <cellStyle name="Output 2 4 2 6" xfId="9778" xr:uid="{D5C314D2-4FDC-4CAD-9287-4A1B12EC7AA6}"/>
    <cellStyle name="Output 2 4 2 7" xfId="12326" xr:uid="{55F983A9-8E3E-413C-9889-9CF37ED8C5A0}"/>
    <cellStyle name="Output 2 4 2 8" xfId="14570" xr:uid="{05BC1B91-E7CC-4B09-AF74-72CE4BDFF2E2}"/>
    <cellStyle name="Output 2 4 2 9" xfId="18395" xr:uid="{7FCC4BF0-7ECA-404B-BDF2-7C711F74D87F}"/>
    <cellStyle name="Output 2 4 3" xfId="5677" xr:uid="{83CA49DC-23A5-4F5D-9D61-1119C8F5D983}"/>
    <cellStyle name="Output 2 4 3 2" xfId="17109" xr:uid="{ACBB367C-48AF-4338-B435-AF77AE997620}"/>
    <cellStyle name="Output 2 4 4" xfId="3861" xr:uid="{32BA9738-47AD-4A09-9636-4272B9BF778B}"/>
    <cellStyle name="Output 2 4 4 2" xfId="15293" xr:uid="{23DE8485-C6D1-4C0D-B2A2-5FADE8C3C742}"/>
    <cellStyle name="Output 2 4 5" xfId="6543" xr:uid="{E2EF8FED-ED3E-4091-9EF3-6916D026913F}"/>
    <cellStyle name="Output 2 4 6" xfId="8241" xr:uid="{140409C0-22E3-4507-9AF7-9C6CDEDE4A40}"/>
    <cellStyle name="Output 2 4 7" xfId="11427" xr:uid="{46925500-8C15-45D3-B35D-358DB3699CD7}"/>
    <cellStyle name="Output 2 4 8" xfId="14691" xr:uid="{3AFBD3CA-97B8-4143-B049-9A6E7A57006E}"/>
    <cellStyle name="Output 2 4 9" xfId="18114" xr:uid="{31D3DE1E-1C03-4906-86EA-8589E5092DAF}"/>
    <cellStyle name="Output 2 5" xfId="3048" xr:uid="{7F4D6413-D140-4BB7-81E2-BA5081D53F57}"/>
    <cellStyle name="Output 2 5 2" xfId="4933" xr:uid="{9EBE1B67-2B2B-48D8-B076-DE37DA3B8F4F}"/>
    <cellStyle name="Output 2 5 2 2" xfId="16365" xr:uid="{5476B1F6-CCDD-4B98-8BEB-5DDBAD34E544}"/>
    <cellStyle name="Output 2 5 3" xfId="6136" xr:uid="{5A093A7C-FD29-4F18-9AC8-D2F58CF7DDC2}"/>
    <cellStyle name="Output 2 5 3 2" xfId="17568" xr:uid="{6ED762D4-903D-4935-869B-27083082B821}"/>
    <cellStyle name="Output 2 5 4" xfId="7351" xr:uid="{08AF09C2-8E51-4780-AE8F-0490EFFB4D8A}"/>
    <cellStyle name="Output 2 5 5" xfId="10275" xr:uid="{EEE47109-21DD-4135-B0AC-0FEDB14560FF}"/>
    <cellStyle name="Output 2 5 6" xfId="11734" xr:uid="{094466C1-F423-403B-98AC-9F311DA88FD0}"/>
    <cellStyle name="Output 2 5 7" xfId="17706" xr:uid="{3B06967A-9098-42E2-BF71-E7CFA61AD936}"/>
    <cellStyle name="Output 2 5 8" xfId="18963" xr:uid="{3326FA44-0373-411F-9E1F-430FF090000C}"/>
    <cellStyle name="Output 2 6" xfId="348" xr:uid="{78489A44-5564-4F1F-AF39-EB1E5EE7B7D0}"/>
    <cellStyle name="Output 2 6 2" xfId="6372" xr:uid="{D0FBD739-F6B4-4037-9C88-549E7DF606F4}"/>
    <cellStyle name="Output 2 6 3" xfId="7352" xr:uid="{D1C9713E-76C6-4CDB-AB99-10F856D73F0F}"/>
    <cellStyle name="Output 2 6 4" xfId="13593" xr:uid="{7615FE72-9519-4C89-BC9F-94782AC0D858}"/>
    <cellStyle name="Output 2 7" xfId="5825" xr:uid="{954371D6-0C71-4EB8-90D0-C21225C20CFF}"/>
    <cellStyle name="Output 2 7 2" xfId="17257" xr:uid="{883C1671-5584-4567-BE2B-FCF1B99296BA}"/>
    <cellStyle name="Output 2 8" xfId="5982" xr:uid="{DA7734B9-56DB-49DA-95D2-6E4D1E58F290}"/>
    <cellStyle name="Output 2 8 2" xfId="17414" xr:uid="{3BBDBFEB-9FB6-4C78-84D3-F97A36D6A97D}"/>
    <cellStyle name="Output 2 9" xfId="6277" xr:uid="{4F4C08BC-EB8E-46B2-9A42-A30ACD629DB6}"/>
    <cellStyle name="Output 3" xfId="412" xr:uid="{DC80EDBF-BAD4-45EC-ADCE-1A13903E13B1}"/>
    <cellStyle name="Output 3 10" xfId="14136" xr:uid="{90C4C53A-044B-4877-9D79-52ADD83CCFE2}"/>
    <cellStyle name="Output 3 11" xfId="17893" xr:uid="{F584643F-7DA3-49D0-B609-275186E9EF43}"/>
    <cellStyle name="Output 3 2" xfId="765" xr:uid="{08D30FE4-9F0C-4076-BBAF-FEBBD07A1B6D}"/>
    <cellStyle name="Output 3 2 10" xfId="18019" xr:uid="{04B07901-DBF7-45F3-9396-5A3F3B985833}"/>
    <cellStyle name="Output 3 2 2" xfId="980" xr:uid="{51A7C80F-B40F-47CF-8C5F-CE699FA428CC}"/>
    <cellStyle name="Output 3 2 2 2" xfId="1108" xr:uid="{7FCCC15E-8B81-4F99-BF3B-9CDA7936BE29}"/>
    <cellStyle name="Output 3 2 2 2 2" xfId="5608" xr:uid="{FA0520F9-F78F-44CA-AAD4-7EB02E065A88}"/>
    <cellStyle name="Output 3 2 2 2 2 2" xfId="17040" xr:uid="{D63E009A-665B-43D5-A59E-0DD9A66FE16D}"/>
    <cellStyle name="Output 3 2 2 2 3" xfId="5232" xr:uid="{E8D69167-15FC-44B3-8FB2-7C2451D88D06}"/>
    <cellStyle name="Output 3 2 2 2 3 2" xfId="16664" xr:uid="{FB90C385-0D1D-4299-AE93-ED51BE7A4AA5}"/>
    <cellStyle name="Output 3 2 2 2 4" xfId="6722" xr:uid="{053E8D9F-AF8F-4085-ACAF-A65C28C33AFD}"/>
    <cellStyle name="Output 3 2 2 2 5" xfId="8690" xr:uid="{26188DDD-77C7-46C9-B468-3E78F3A8BA35}"/>
    <cellStyle name="Output 3 2 2 2 6" xfId="9805" xr:uid="{67D41B65-B5A7-4F4D-8D21-23CDB958118A}"/>
    <cellStyle name="Output 3 2 2 2 7" xfId="12346" xr:uid="{FBB3FF94-BB4C-4944-A2C4-F3600F61A1C2}"/>
    <cellStyle name="Output 3 2 2 2 8" xfId="14598" xr:uid="{52F8B8C9-1A65-4200-8328-CFA287D4BC5F}"/>
    <cellStyle name="Output 3 2 2 2 9" xfId="18360" xr:uid="{7A2A6D6B-B276-494F-95E5-98650727BFF0}"/>
    <cellStyle name="Output 3 2 2 3" xfId="4079" xr:uid="{88A65BAE-9E17-4361-B61D-1C0A77DCAE57}"/>
    <cellStyle name="Output 3 2 2 3 2" xfId="15511" xr:uid="{5F8F79BC-F42D-4001-86D2-6458BC075D69}"/>
    <cellStyle name="Output 3 2 2 4" xfId="4120" xr:uid="{91A59052-300F-4E89-AA3B-241ECC34FD12}"/>
    <cellStyle name="Output 3 2 2 4 2" xfId="15552" xr:uid="{004A36D4-14D9-4801-ABC4-5E39AB0A2975}"/>
    <cellStyle name="Output 3 2 2 5" xfId="6622" xr:uid="{1BF95A9D-3207-4EF6-AC02-106F760CAE35}"/>
    <cellStyle name="Output 3 2 2 6" xfId="9310" xr:uid="{69799DB2-49F4-459C-8439-56E79AAAC447}"/>
    <cellStyle name="Output 3 2 2 7" xfId="11243" xr:uid="{4CCD00DD-537D-45B6-9653-9FBB2088E359}"/>
    <cellStyle name="Output 3 2 2 8" xfId="13686" xr:uid="{7D4AC198-3198-43F3-8E7F-2B6983061509}"/>
    <cellStyle name="Output 3 2 2 9" xfId="18233" xr:uid="{03C7116B-6CF9-4826-8F13-0CFC3F4481A6}"/>
    <cellStyle name="Output 3 2 3" xfId="1168" xr:uid="{3EBD25A2-C754-4827-B929-A19FDBEBA0A5}"/>
    <cellStyle name="Output 3 2 3 2" xfId="4813" xr:uid="{605A4033-DFC6-4477-8107-FFAD70386082}"/>
    <cellStyle name="Output 3 2 3 2 2" xfId="16245" xr:uid="{96B4BC76-7D4D-4024-B2D6-F1881F88B28E}"/>
    <cellStyle name="Output 3 2 3 3" xfId="3852" xr:uid="{6A843967-88A8-4D7E-8E06-1BB3E5885D8A}"/>
    <cellStyle name="Output 3 2 3 3 2" xfId="15284" xr:uid="{34B2FB0C-4BD5-42CB-841C-D62AC9ED5EE7}"/>
    <cellStyle name="Output 3 2 3 4" xfId="6774" xr:uid="{2AB42747-7BE2-4FED-A312-0337B698E2BA}"/>
    <cellStyle name="Output 3 2 3 5" xfId="8750" xr:uid="{E06415A2-7806-4A4D-A879-B12A58325887}"/>
    <cellStyle name="Output 3 2 3 6" xfId="9757" xr:uid="{686BF290-6BD3-44D7-A61E-2FD9F5B3B9BF}"/>
    <cellStyle name="Output 3 2 3 7" xfId="12350" xr:uid="{1AF4C2A9-7BA6-4B57-85F6-ECF0683D36C9}"/>
    <cellStyle name="Output 3 2 3 8" xfId="14552" xr:uid="{E4253C99-0138-4C16-B4EA-01F1D4A1DB9E}"/>
    <cellStyle name="Output 3 2 3 9" xfId="18420" xr:uid="{70FD4E87-DE26-4BF6-960C-EBEBE8B99784}"/>
    <cellStyle name="Output 3 2 4" xfId="4566" xr:uid="{1B75D037-996E-46D9-B746-67CA64BD86F4}"/>
    <cellStyle name="Output 3 2 4 2" xfId="15998" xr:uid="{F31DA80C-CAFA-4FFA-834F-262C84CC6F76}"/>
    <cellStyle name="Output 3 2 5" xfId="4917" xr:uid="{964BC4E9-D789-4658-9277-9ACE46C7B991}"/>
    <cellStyle name="Output 3 2 5 2" xfId="16349" xr:uid="{5A6FE398-DE67-47F2-8BBE-FEA945486592}"/>
    <cellStyle name="Output 3 2 6" xfId="6470" xr:uid="{9649FE9B-DCAF-406C-87B0-6A7372CFC28C}"/>
    <cellStyle name="Output 3 2 7" xfId="8358" xr:uid="{AE6BE654-E882-40F6-B54D-23CA749A2103}"/>
    <cellStyle name="Output 3 2 8" xfId="13083" xr:uid="{4F54CBBB-3EAC-4BF7-91ED-D918D1BBF926}"/>
    <cellStyle name="Output 3 2 9" xfId="14111" xr:uid="{57350AD4-4C83-4680-98D6-D7D344DBE1A7}"/>
    <cellStyle name="Output 3 3" xfId="816" xr:uid="{2F45549A-2248-496B-BE32-8D0D42EC2A63}"/>
    <cellStyle name="Output 3 3 10" xfId="18070" xr:uid="{F66EE3AE-A1A8-4019-BA4C-0C12764F678D}"/>
    <cellStyle name="Output 3 3 2" xfId="1031" xr:uid="{CB97E261-2AFF-4979-9F6A-0851BD116C99}"/>
    <cellStyle name="Output 3 3 2 2" xfId="1177" xr:uid="{3035E7C9-C510-4BC1-97E9-7F56475CA5EA}"/>
    <cellStyle name="Output 3 3 2 2 2" xfId="5563" xr:uid="{CC8CC619-FA10-4DA4-A1F5-D347097EA827}"/>
    <cellStyle name="Output 3 3 2 2 2 2" xfId="16995" xr:uid="{7B3846AC-2377-4403-8E92-0BEE37F3AD30}"/>
    <cellStyle name="Output 3 3 2 2 3" xfId="3985" xr:uid="{9945986F-1C1A-4462-B2A6-392F4D86B3F0}"/>
    <cellStyle name="Output 3 3 2 2 3 2" xfId="15417" xr:uid="{125C14E2-0C7D-4223-8559-67572454CF9F}"/>
    <cellStyle name="Output 3 3 2 2 4" xfId="6780" xr:uid="{3D2E0A7E-2456-415B-A2A9-92856005F63A}"/>
    <cellStyle name="Output 3 3 2 2 5" xfId="8759" xr:uid="{02DD8987-648E-459E-952E-47728AE22060}"/>
    <cellStyle name="Output 3 3 2 2 6" xfId="9274" xr:uid="{3ABFA9BE-358C-40B6-9190-CFF1A1EE5919}"/>
    <cellStyle name="Output 3 3 2 2 7" xfId="12275" xr:uid="{3171B955-E76A-47D3-95EB-1590D1A9F8D5}"/>
    <cellStyle name="Output 3 3 2 2 8" xfId="13597" xr:uid="{99E83914-7FE7-4DC6-AF19-609A2B2F5143}"/>
    <cellStyle name="Output 3 3 2 2 9" xfId="18429" xr:uid="{C868CB80-3FD5-4B7B-B7C7-1B743CFDE294}"/>
    <cellStyle name="Output 3 3 2 3" xfId="4842" xr:uid="{17DB59D6-08C4-4551-A609-9AA7F12BA5FD}"/>
    <cellStyle name="Output 3 3 2 3 2" xfId="16274" xr:uid="{B8B7D668-7535-4B63-A09F-07416E63DE97}"/>
    <cellStyle name="Output 3 3 2 4" xfId="4622" xr:uid="{B26F14E9-A27D-4903-B990-C2D5795432CB}"/>
    <cellStyle name="Output 3 3 2 4 2" xfId="16054" xr:uid="{0FC68F0D-CA1A-4C92-9074-CB6AEB421205}"/>
    <cellStyle name="Output 3 3 2 5" xfId="6664" xr:uid="{BA41E908-6B7F-4906-A0D6-8A6FBF2145CC}"/>
    <cellStyle name="Output 3 3 2 6" xfId="9864" xr:uid="{79749E3C-ED45-4705-84F3-A61321135D57}"/>
    <cellStyle name="Output 3 3 2 7" xfId="13069" xr:uid="{9B88835C-E9BD-47A8-B3C7-274496BD37C5}"/>
    <cellStyle name="Output 3 3 2 8" xfId="14633" xr:uid="{0D5817D2-218F-40C4-BAD7-C54F7A95A1C1}"/>
    <cellStyle name="Output 3 3 2 9" xfId="18284" xr:uid="{2417FB22-E7BB-4992-8BA7-A905836C852A}"/>
    <cellStyle name="Output 3 3 3" xfId="1336" xr:uid="{6CA42DB1-08DD-4C9B-8004-1E535309E5FD}"/>
    <cellStyle name="Output 3 3 3 2" xfId="5451" xr:uid="{81854C00-E453-4BA3-B131-1213F40A0474}"/>
    <cellStyle name="Output 3 3 3 2 2" xfId="16883" xr:uid="{1588945A-F3E6-45D4-A7D0-403037CF5BAF}"/>
    <cellStyle name="Output 3 3 3 3" xfId="4712" xr:uid="{7DC30D23-57A2-4B3C-AB05-24752635857B}"/>
    <cellStyle name="Output 3 3 3 3 2" xfId="16144" xr:uid="{42EFA4A8-E420-45D3-BDD3-C4D6C375E25B}"/>
    <cellStyle name="Output 3 3 3 4" xfId="6901" xr:uid="{4E70C1C0-7078-4DF4-A714-7EFAA760C4A0}"/>
    <cellStyle name="Output 3 3 3 5" xfId="8918" xr:uid="{26BD7121-0E63-46B8-B940-9EFF5D5FD8F7}"/>
    <cellStyle name="Output 3 3 3 6" xfId="8301" xr:uid="{561D6ED0-BCF5-4FB7-8143-D0894E1047F7}"/>
    <cellStyle name="Output 3 3 3 7" xfId="12441" xr:uid="{E16EE525-D814-416B-9B18-E63D1DD0E84A}"/>
    <cellStyle name="Output 3 3 3 8" xfId="14428" xr:uid="{A7337CDF-6113-4F9A-929D-C605D98214B5}"/>
    <cellStyle name="Output 3 3 3 9" xfId="18588" xr:uid="{E2A806BD-65F5-4CDA-9F15-5CB7D4A2DEF2}"/>
    <cellStyle name="Output 3 3 4" xfId="4359" xr:uid="{16D11112-DEBE-4975-850F-3CC8AD85BD95}"/>
    <cellStyle name="Output 3 3 4 2" xfId="15791" xr:uid="{52E629B4-64AC-4B0F-9B4F-CB5084672035}"/>
    <cellStyle name="Output 3 3 5" xfId="4891" xr:uid="{2154E642-5DDA-474E-B1E3-31031E0DF990}"/>
    <cellStyle name="Output 3 3 5 2" xfId="16323" xr:uid="{F02A72A3-8502-456E-9336-3A9E2F7DDB8F}"/>
    <cellStyle name="Output 3 3 6" xfId="6513" xr:uid="{9D954200-FEAB-489A-B061-4F6AA7F76A67}"/>
    <cellStyle name="Output 3 3 7" xfId="9353" xr:uid="{4706EACC-BF10-401E-8D3F-B4AAFF537C0E}"/>
    <cellStyle name="Output 3 3 8" xfId="12529" xr:uid="{9FA6D647-EC49-46EE-A15F-9D78CB51E874}"/>
    <cellStyle name="Output 3 3 9" xfId="13627" xr:uid="{86FF23FB-577F-46B2-8832-2C14980A5CA4}"/>
    <cellStyle name="Output 3 4" xfId="866" xr:uid="{5293F48C-6403-406C-BB86-C9E5EFB512C8}"/>
    <cellStyle name="Output 3 4 2" xfId="1490" xr:uid="{1895E812-73F6-4DED-A39A-72504B45F524}"/>
    <cellStyle name="Output 3 4 2 2" xfId="5338" xr:uid="{26A8D5CF-2301-4E44-8E02-079656405FFD}"/>
    <cellStyle name="Output 3 4 2 2 2" xfId="16770" xr:uid="{1EC7E5D5-D788-4696-96E5-79B966A35A94}"/>
    <cellStyle name="Output 3 4 2 3" xfId="5727" xr:uid="{E7E5828B-5F15-4A25-84AE-2BB88F156498}"/>
    <cellStyle name="Output 3 4 2 3 2" xfId="17159" xr:uid="{4CDFC9F7-934A-4FCE-8443-A6E7A1789A99}"/>
    <cellStyle name="Output 3 4 2 4" xfId="7027" xr:uid="{01807701-DAC0-46DE-A45F-75592B043229}"/>
    <cellStyle name="Output 3 4 2 5" xfId="9072" xr:uid="{A14DFBE4-3C5F-4996-9475-676F1C150925}"/>
    <cellStyle name="Output 3 4 2 6" xfId="9566" xr:uid="{DF06918E-BCB2-4C6C-998F-1F44A8DC6E38}"/>
    <cellStyle name="Output 3 4 2 7" xfId="11522" xr:uid="{0B8D6A00-16FB-438E-9C78-784CEFAD5C34}"/>
    <cellStyle name="Output 3 4 2 8" xfId="13953" xr:uid="{D3CD2F11-A603-497B-888D-04C26A85ED3F}"/>
    <cellStyle name="Output 3 4 2 9" xfId="18742" xr:uid="{473D0990-886C-4BDA-A8B1-D51A1B13D8D1}"/>
    <cellStyle name="Output 3 4 3" xfId="4869" xr:uid="{FA0C372C-4C01-4499-8B06-BD82F3F9AA58}"/>
    <cellStyle name="Output 3 4 3 2" xfId="16301" xr:uid="{FB1A96EC-E1F5-49C9-9EF8-E66B4BC65216}"/>
    <cellStyle name="Output 3 4 4" xfId="4966" xr:uid="{CDE979B8-9BCC-4FB7-958E-AE2F29205B98}"/>
    <cellStyle name="Output 3 4 4 2" xfId="16398" xr:uid="{A83F9378-7CCC-4BC0-B17C-798C0DC6E0D2}"/>
    <cellStyle name="Output 3 4 5" xfId="6545" xr:uid="{8636FBAD-C7AC-461B-95F7-96BF722086FD}"/>
    <cellStyle name="Output 3 4 6" xfId="8325" xr:uid="{A49FEC9B-D597-4612-9197-C02C1DC65568}"/>
    <cellStyle name="Output 3 4 7" xfId="12292" xr:uid="{F01624E9-D20B-4389-AB93-CE56C50A3FF7}"/>
    <cellStyle name="Output 3 4 8" xfId="13665" xr:uid="{0D2EA5E1-E308-401D-9BBE-228687D52F2D}"/>
    <cellStyle name="Output 3 4 9" xfId="18119" xr:uid="{3DDA4B60-3C9F-484D-AB98-6D4F8403B0B7}"/>
    <cellStyle name="Output 3 5" xfId="5809" xr:uid="{E7ABA914-AC63-4D7B-A958-7BEA45852578}"/>
    <cellStyle name="Output 3 5 2" xfId="17241" xr:uid="{F20B38F4-5FFB-40D1-B61D-B3CA1CB2C555}"/>
    <cellStyle name="Output 3 6" xfId="5977" xr:uid="{DB2DA672-1CC8-462F-BF57-6AF20EE21412}"/>
    <cellStyle name="Output 3 6 2" xfId="17409" xr:uid="{F1F4713B-EDC0-4184-AF3A-5C74C3264E7D}"/>
    <cellStyle name="Output 3 7" xfId="6376" xr:uid="{3B483250-AD32-4CF8-8133-7698D097EE3E}"/>
    <cellStyle name="Output 3 8" xfId="10040" xr:uid="{1204C8CD-2330-415B-9367-133EEC7C931E}"/>
    <cellStyle name="Output 3 9" xfId="11973" xr:uid="{8F3B729C-AA98-4747-9EEE-D6CABD90AA79}"/>
    <cellStyle name="Output 4" xfId="11094" xr:uid="{720D4F86-BE47-4FCF-9376-1FDCC7D48799}"/>
    <cellStyle name="Pattern" xfId="349" xr:uid="{DF73E2F4-0B76-4CCF-A126-7CC08C5DEC28}"/>
    <cellStyle name="Pattern 2" xfId="609" xr:uid="{29107404-63BE-4FBF-8A18-18B1E66C766B}"/>
    <cellStyle name="Pattern 2 2" xfId="752" xr:uid="{6A32CD4F-85DA-449E-A1E8-1CE533B36A76}"/>
    <cellStyle name="Pattern 2 2 10" xfId="14731" xr:uid="{06ACCB72-BC32-4A14-9AE9-F9122D2F9139}"/>
    <cellStyle name="Pattern 2 2 11" xfId="18006" xr:uid="{52D54F1E-B083-47E6-A81D-753200F43538}"/>
    <cellStyle name="Pattern 2 2 2" xfId="967" xr:uid="{86DBA3DA-870E-4488-BF58-69FE972D6DA5}"/>
    <cellStyle name="Pattern 2 2 2 10" xfId="18220" xr:uid="{93123394-E05C-46EC-943F-5D9DA015793A}"/>
    <cellStyle name="Pattern 2 2 2 2" xfId="1543" xr:uid="{A70CDFCA-350A-4CD3-8F00-2B61FF8FBAB5}"/>
    <cellStyle name="Pattern 2 2 2 2 2" xfId="5299" xr:uid="{C69CF444-381C-4AA8-881F-6CD4BCBA6F1E}"/>
    <cellStyle name="Pattern 2 2 2 2 2 2" xfId="16731" xr:uid="{9C166D85-50BC-4F8F-8230-6F9253B232EF}"/>
    <cellStyle name="Pattern 2 2 2 2 3" xfId="4465" xr:uid="{6A979980-17E3-434E-9150-80108B6C6DF1}"/>
    <cellStyle name="Pattern 2 2 2 2 3 2" xfId="15897" xr:uid="{AAA7EA6D-4A3C-4E6C-816E-1D02010C2B59}"/>
    <cellStyle name="Pattern 2 2 2 2 4" xfId="7071" xr:uid="{FAF6A9AB-785E-4559-B0EF-3544EBB24383}"/>
    <cellStyle name="Pattern 2 2 2 2 5" xfId="9125" xr:uid="{2147FDB6-0BFF-4240-B293-670A8354444B}"/>
    <cellStyle name="Pattern 2 2 2 2 6" xfId="9538" xr:uid="{1D391054-3272-46CC-A433-F94163AAF3C8}"/>
    <cellStyle name="Pattern 2 2 2 2 7" xfId="11906" xr:uid="{113C580C-D731-4CA0-A291-CD401F186191}"/>
    <cellStyle name="Pattern 2 2 2 2 8" xfId="13932" xr:uid="{5AE1D746-98D4-46CE-9DDB-89D022DC69E2}"/>
    <cellStyle name="Pattern 2 2 2 2 9" xfId="18795" xr:uid="{E7FF9C4F-1E75-4361-9DD2-4C43D79AC8CB}"/>
    <cellStyle name="Pattern 2 2 2 3" xfId="4845" xr:uid="{6AF64323-A835-4E72-BCDF-76294BD62B10}"/>
    <cellStyle name="Pattern 2 2 2 3 2" xfId="16277" xr:uid="{656A9C0B-215D-4AF7-939B-65BF365F89B3}"/>
    <cellStyle name="Pattern 2 2 2 4" xfId="4388" xr:uid="{F5C8F0E7-5BE9-4184-8FE0-7CE246FD59E7}"/>
    <cellStyle name="Pattern 2 2 2 4 2" xfId="15820" xr:uid="{717CBD2C-C544-40C4-9787-CEAE50633BD2}"/>
    <cellStyle name="Pattern 2 2 2 5" xfId="6613" xr:uid="{3E911D0A-61AB-467C-AD3C-5F9598EA9D03}"/>
    <cellStyle name="Pattern 2 2 2 6" xfId="8576" xr:uid="{12BC9EA2-E3EC-4B17-9AA7-A003BC1E8FC6}"/>
    <cellStyle name="Pattern 2 2 2 7" xfId="9906" xr:uid="{0CBFC81F-D69B-4B86-804E-1381CEDE824D}"/>
    <cellStyle name="Pattern 2 2 2 8" xfId="11134" xr:uid="{74D8B6AA-F454-47BD-91B6-248D664FBA0C}"/>
    <cellStyle name="Pattern 2 2 2 9" xfId="13683" xr:uid="{C987DED9-7BA0-40D6-9A91-07413619C5B0}"/>
    <cellStyle name="Pattern 2 2 3" xfId="1539" xr:uid="{046BF3A3-12D7-4BDF-941E-DDC8D6C9A119}"/>
    <cellStyle name="Pattern 2 2 3 2" xfId="5303" xr:uid="{80914A2A-C227-4C79-8F7D-1105B395FDC5}"/>
    <cellStyle name="Pattern 2 2 3 2 2" xfId="16735" xr:uid="{163BFE41-29C3-4550-B242-5D1C1D503E19}"/>
    <cellStyle name="Pattern 2 2 3 3" xfId="4119" xr:uid="{F5E13D0E-89FE-47E6-B684-38CB17E699EF}"/>
    <cellStyle name="Pattern 2 2 3 3 2" xfId="15551" xr:uid="{7CDC5397-250E-49AE-A2EF-A236F709E11C}"/>
    <cellStyle name="Pattern 2 2 3 4" xfId="7067" xr:uid="{1CC3C505-446C-4582-BECD-604A7B9891E1}"/>
    <cellStyle name="Pattern 2 2 3 5" xfId="9121" xr:uid="{4A4AD2B8-BB38-4036-973C-013D5CEE24E1}"/>
    <cellStyle name="Pattern 2 2 3 6" xfId="9540" xr:uid="{090EA837-1087-4FC3-B886-5AB13DE21F70}"/>
    <cellStyle name="Pattern 2 2 3 7" xfId="12222" xr:uid="{550FCBC4-E4ED-4529-ACC6-6D0032DE768D}"/>
    <cellStyle name="Pattern 2 2 3 8" xfId="13935" xr:uid="{1BD30EE8-2671-49F8-8A4C-89B9944419D0}"/>
    <cellStyle name="Pattern 2 2 3 9" xfId="18791" xr:uid="{CB602FDB-6F85-4B8F-BCBC-66DEAD26333E}"/>
    <cellStyle name="Pattern 2 2 4" xfId="3842" xr:uid="{AA01C2FE-A864-4E2A-886D-8EE9054F127D}"/>
    <cellStyle name="Pattern 2 2 4 2" xfId="15274" xr:uid="{E4C27EF4-040F-4BE0-A0E3-007A312DFDA0}"/>
    <cellStyle name="Pattern 2 2 5" xfId="4419" xr:uid="{7B7E26C8-201F-47A1-8ED4-20FA1F97AD76}"/>
    <cellStyle name="Pattern 2 2 5 2" xfId="15851" xr:uid="{430AF183-6D37-434C-802C-FFDE937F78B1}"/>
    <cellStyle name="Pattern 2 2 6" xfId="6461" xr:uid="{DE2BA5E4-CADE-451B-914E-67B27E716B09}"/>
    <cellStyle name="Pattern 2 2 7" xfId="8428" xr:uid="{94A94F4B-3B1E-4EBB-9F34-7818F498E1C6}"/>
    <cellStyle name="Pattern 2 2 8" xfId="8299" xr:uid="{D68D492B-058A-49A4-BD2C-9064E07DF4D2}"/>
    <cellStyle name="Pattern 2 2 9" xfId="12924" xr:uid="{4DC60622-3B95-4895-A3BF-9991B0181901}"/>
    <cellStyle name="Pattern 2 3" xfId="898" xr:uid="{B8FCBECA-C426-4080-B0B0-C00B28E62A01}"/>
    <cellStyle name="Pattern 2 3 10" xfId="18151" xr:uid="{3D9DE4B4-F1B7-4A6B-9825-1D5B0D9F51AC}"/>
    <cellStyle name="Pattern 2 3 2" xfId="1148" xr:uid="{8BA80DF3-09DE-47DE-85D0-9299BC296077}"/>
    <cellStyle name="Pattern 2 3 2 2" xfId="4825" xr:uid="{D5A93866-D07A-48D5-A118-782AF7CD039C}"/>
    <cellStyle name="Pattern 2 3 2 2 2" xfId="16257" xr:uid="{5F0C2ED6-C4A4-4C1A-8EE1-7B60F2E1B244}"/>
    <cellStyle name="Pattern 2 3 2 3" xfId="5234" xr:uid="{49691A40-3A5F-48E9-A78D-BB598CEC7D76}"/>
    <cellStyle name="Pattern 2 3 2 3 2" xfId="16666" xr:uid="{118EBCA0-B394-422C-B4D7-4E18FD174CC6}"/>
    <cellStyle name="Pattern 2 3 2 4" xfId="6757" xr:uid="{BE4EA7EB-F123-4DC6-925E-F1EEBA979DF9}"/>
    <cellStyle name="Pattern 2 3 2 5" xfId="8730" xr:uid="{B30068A5-9EC7-429A-9C65-FF624EF8739D}"/>
    <cellStyle name="Pattern 2 3 2 6" xfId="9773" xr:uid="{0941B425-6F3C-4C19-9FA0-83A19734AFCD}"/>
    <cellStyle name="Pattern 2 3 2 7" xfId="11465" xr:uid="{680AE9D2-7202-4F3B-8452-00AF88032D04}"/>
    <cellStyle name="Pattern 2 3 2 8" xfId="14566" xr:uid="{5B35550B-7C40-41AA-97C8-BA12E58FD7B1}"/>
    <cellStyle name="Pattern 2 3 2 9" xfId="18400" xr:uid="{EF6F4DE6-4CC8-49DC-BA9F-D17C97ED4B07}"/>
    <cellStyle name="Pattern 2 3 3" xfId="5658" xr:uid="{039CAF9E-D574-4E7F-8CA8-C025B098716A}"/>
    <cellStyle name="Pattern 2 3 3 2" xfId="17090" xr:uid="{A48935B7-7A06-46E7-873A-E76BC79A7CDF}"/>
    <cellStyle name="Pattern 2 3 4" xfId="4614" xr:uid="{35862C22-D79A-4155-9F44-851000A11697}"/>
    <cellStyle name="Pattern 2 3 4 2" xfId="16046" xr:uid="{86098D11-9074-4C4C-909A-9E2C7C3DF56E}"/>
    <cellStyle name="Pattern 2 3 5" xfId="6562" xr:uid="{31E4F150-421B-48FA-A7D0-720B305F70C9}"/>
    <cellStyle name="Pattern 2 3 6" xfId="8529" xr:uid="{68E7DE1A-CD00-436B-BB9B-604185BFFD51}"/>
    <cellStyle name="Pattern 2 3 7" xfId="9343" xr:uid="{2BD9CBA6-4CC6-4F99-B6B5-1F509F170AB3}"/>
    <cellStyle name="Pattern 2 3 8" xfId="12038" xr:uid="{86C84BC0-D5EB-4A2E-A159-E5E96BF9D219}"/>
    <cellStyle name="Pattern 2 3 9" xfId="13610" xr:uid="{E0C9EB31-51A1-45A5-9C78-3869E597C388}"/>
    <cellStyle name="Pattern 3" xfId="458" xr:uid="{3F8FF23F-336F-47D4-87F4-DFE56811BCE1}"/>
    <cellStyle name="Pattern 3 10" xfId="10019" xr:uid="{AD0E97C2-96AF-4C4F-A35E-887C45D8B63E}"/>
    <cellStyle name="Pattern 3 11" xfId="12361" xr:uid="{4D9C4E83-E177-4591-BCE2-94B38C602A28}"/>
    <cellStyle name="Pattern 3 12" xfId="14132" xr:uid="{20AA784D-869A-43CF-9F42-9295A2936305}"/>
    <cellStyle name="Pattern 3 13" xfId="17916" xr:uid="{E6FE9699-948C-41CD-A436-2701F5F8FF64}"/>
    <cellStyle name="Pattern 3 2" xfId="795" xr:uid="{E53B21B3-8851-4137-B319-72360E96B6CC}"/>
    <cellStyle name="Pattern 3 2 10" xfId="14706" xr:uid="{683DC95C-24C6-4764-A174-22E72C37D8E6}"/>
    <cellStyle name="Pattern 3 2 11" xfId="18049" xr:uid="{430376D1-46E4-4EB3-ADE1-AFE312BB3F3A}"/>
    <cellStyle name="Pattern 3 2 2" xfId="1010" xr:uid="{015E7CB9-BA02-4091-9ABB-74A7C4B78D00}"/>
    <cellStyle name="Pattern 3 2 2 10" xfId="18263" xr:uid="{01F3EADB-5C43-4C4C-8251-FEFEA7872774}"/>
    <cellStyle name="Pattern 3 2 2 2" xfId="1519" xr:uid="{87F58113-FDD1-4754-B8B8-6E556BD711ED}"/>
    <cellStyle name="Pattern 3 2 2 2 2" xfId="5320" xr:uid="{6458D692-293C-4E38-85AE-39EC6C2A35DB}"/>
    <cellStyle name="Pattern 3 2 2 2 2 2" xfId="16752" xr:uid="{4570605C-71EF-4D8F-96BD-FA5BB28800A4}"/>
    <cellStyle name="Pattern 3 2 2 2 3" xfId="4323" xr:uid="{77A28424-D9B6-476A-A66E-5DDD9A96FE7C}"/>
    <cellStyle name="Pattern 3 2 2 2 3 2" xfId="15755" xr:uid="{2BC240D3-18D2-413E-A8F7-633EF380E5D7}"/>
    <cellStyle name="Pattern 3 2 2 2 4" xfId="7048" xr:uid="{7EE2FC6A-FEBD-4951-941C-7D645520B372}"/>
    <cellStyle name="Pattern 3 2 2 2 5" xfId="9101" xr:uid="{AAA491D9-50A2-4700-9885-4D686A56B030}"/>
    <cellStyle name="Pattern 3 2 2 2 6" xfId="9555" xr:uid="{4E7F593A-96CE-4976-959B-C979F55989AC}"/>
    <cellStyle name="Pattern 3 2 2 2 7" xfId="12940" xr:uid="{2C1E69F6-EF8F-4FFC-AB86-BC935493BB28}"/>
    <cellStyle name="Pattern 3 2 2 2 8" xfId="13664" xr:uid="{6A37801F-A458-45F1-88C4-6ABA8FA643C8}"/>
    <cellStyle name="Pattern 3 2 2 2 9" xfId="18771" xr:uid="{8C157C0A-2796-4056-9DD2-C7307E5F0EE3}"/>
    <cellStyle name="Pattern 3 2 2 3" xfId="4068" xr:uid="{E589731F-078B-4E6C-9D12-9E94039F3699}"/>
    <cellStyle name="Pattern 3 2 2 3 2" xfId="15500" xr:uid="{0A30E933-CF71-463F-9CB2-0B48237C19C4}"/>
    <cellStyle name="Pattern 3 2 2 4" xfId="4281" xr:uid="{055E35DC-D3AB-4A11-B057-26F3148506CF}"/>
    <cellStyle name="Pattern 3 2 2 4 2" xfId="15713" xr:uid="{A32CD1AD-DBA3-492F-B963-458FA348386C}"/>
    <cellStyle name="Pattern 3 2 2 5" xfId="6648" xr:uid="{AABA1856-DAED-426F-AD4A-865B3CE5E1F6}"/>
    <cellStyle name="Pattern 3 2 2 6" xfId="8611" xr:uid="{3D979C31-6E84-4CEA-B152-22E75E1F897C}"/>
    <cellStyle name="Pattern 3 2 2 7" xfId="9881" xr:uid="{DC71E51F-50DB-4033-B20D-E40FDC8245EF}"/>
    <cellStyle name="Pattern 3 2 2 8" xfId="11360" xr:uid="{693603FE-A0B1-4906-B8E5-349D7BC1623B}"/>
    <cellStyle name="Pattern 3 2 2 9" xfId="14651" xr:uid="{41E34A6A-B650-48A6-9890-75B6E3C00215}"/>
    <cellStyle name="Pattern 3 2 3" xfId="1510" xr:uid="{954865DD-A0D8-40D7-8613-00343FC0E4D5}"/>
    <cellStyle name="Pattern 3 2 3 2" xfId="5329" xr:uid="{677F7A55-CB6C-4D02-B520-83C57A1086B1}"/>
    <cellStyle name="Pattern 3 2 3 2 2" xfId="16761" xr:uid="{1E7C10F0-1EC1-4C01-B618-DFEC961709A3}"/>
    <cellStyle name="Pattern 3 2 3 3" xfId="4379" xr:uid="{CC10732E-E21B-471E-AF90-FAD0F35AA9FF}"/>
    <cellStyle name="Pattern 3 2 3 3 2" xfId="15811" xr:uid="{C2C35706-8E81-4A79-A8AA-43DAE0C9B07C}"/>
    <cellStyle name="Pattern 3 2 3 4" xfId="7041" xr:uid="{1DFD38CA-6993-4185-947F-9BA7DF14A268}"/>
    <cellStyle name="Pattern 3 2 3 5" xfId="9092" xr:uid="{973337E7-753F-423E-B61B-4966D03F7EBB}"/>
    <cellStyle name="Pattern 3 2 3 6" xfId="8110" xr:uid="{08DDEC01-C8EC-4CD5-A7E8-F5191598EF80}"/>
    <cellStyle name="Pattern 3 2 3 7" xfId="11152" xr:uid="{F6B4472C-8628-415C-8970-D6641DC29BE7}"/>
    <cellStyle name="Pattern 3 2 3 8" xfId="13940" xr:uid="{54DD6F2F-1AF5-4FF0-B9AA-C9521D7B170C}"/>
    <cellStyle name="Pattern 3 2 3 9" xfId="18762" xr:uid="{34DDF718-864B-41A6-A76D-DFD0E1A6E75A}"/>
    <cellStyle name="Pattern 3 2 4" xfId="4554" xr:uid="{4A604472-0185-4F3C-9982-0AA27BCB709C}"/>
    <cellStyle name="Pattern 3 2 4 2" xfId="15986" xr:uid="{1AFDCAF7-F996-4975-ADE6-599265E5B09F}"/>
    <cellStyle name="Pattern 3 2 5" xfId="4945" xr:uid="{C640C9B1-50C9-4E91-BED2-6A2584A22620}"/>
    <cellStyle name="Pattern 3 2 5 2" xfId="16377" xr:uid="{7E51AD22-2258-4A2D-B0DE-91D9B950DEEC}"/>
    <cellStyle name="Pattern 3 2 6" xfId="6497" xr:uid="{F3AA2E85-2177-43F5-9B86-D8DDE2FC2EB0}"/>
    <cellStyle name="Pattern 3 2 7" xfId="8463" xr:uid="{E88C2942-46FE-4950-A78F-D913B437E336}"/>
    <cellStyle name="Pattern 3 2 8" xfId="8343" xr:uid="{C6342A92-8451-401F-AF07-001E1956F8B5}"/>
    <cellStyle name="Pattern 3 2 9" xfId="11319" xr:uid="{8545262D-D380-4B4A-84A6-C4D87FC5D15A}"/>
    <cellStyle name="Pattern 3 3" xfId="694" xr:uid="{9EA58E38-5947-4ADA-9DE5-60E4A65FD89C}"/>
    <cellStyle name="Pattern 3 3 10" xfId="13753" xr:uid="{1EB0B7C1-2295-40E2-83FA-E7D1B7DCC3CA}"/>
    <cellStyle name="Pattern 3 3 11" xfId="17948" xr:uid="{8FA4A9DE-06FF-42F2-BAB4-61EB6310B214}"/>
    <cellStyle name="Pattern 3 3 2" xfId="909" xr:uid="{413C0161-920B-47D0-9DCD-75DCEF925DA2}"/>
    <cellStyle name="Pattern 3 3 2 10" xfId="18162" xr:uid="{D7DB1269-9702-4843-9ED4-8D94BF848984}"/>
    <cellStyle name="Pattern 3 3 2 2" xfId="1261" xr:uid="{83127A23-79DC-4467-A4F6-18CD4320F498}"/>
    <cellStyle name="Pattern 3 3 2 2 2" xfId="5509" xr:uid="{A55B4628-E595-4238-94E8-5BAEB9026188}"/>
    <cellStyle name="Pattern 3 3 2 2 2 2" xfId="16941" xr:uid="{C9F3377D-D616-4086-B573-FBCC03D05B60}"/>
    <cellStyle name="Pattern 3 3 2 2 3" xfId="4655" xr:uid="{0FA69F3C-873D-488C-9EEE-E0C95885A15C}"/>
    <cellStyle name="Pattern 3 3 2 2 3 2" xfId="16087" xr:uid="{72165AEF-8C19-4E02-8649-6B6DFEB0620C}"/>
    <cellStyle name="Pattern 3 3 2 2 4" xfId="6848" xr:uid="{36C14978-344D-425D-AE97-A0F0824F4FFB}"/>
    <cellStyle name="Pattern 3 3 2 2 5" xfId="8843" xr:uid="{6E8D5BBE-AB29-4D10-8C06-9066A4C1FC31}"/>
    <cellStyle name="Pattern 3 3 2 2 6" xfId="9253" xr:uid="{E38E40FD-F60B-4E19-A175-5BAF9F15A918}"/>
    <cellStyle name="Pattern 3 3 2 2 7" xfId="12711" xr:uid="{33F8D2DF-1BA6-4EBC-8964-CD06294E2CA2}"/>
    <cellStyle name="Pattern 3 3 2 2 8" xfId="14479" xr:uid="{090D8819-533C-4AD1-A3D9-D7E4CFFC9D80}"/>
    <cellStyle name="Pattern 3 3 2 2 9" xfId="18513" xr:uid="{088937E0-FB5B-4EFF-9C94-6D20C5EDD0CD}"/>
    <cellStyle name="Pattern 3 3 2 3" xfId="5652" xr:uid="{F930BA75-77F5-40A3-AA64-B7DA18A457B6}"/>
    <cellStyle name="Pattern 3 3 2 3 2" xfId="17084" xr:uid="{D89748CC-AC15-4294-B088-B43BA7A47BC5}"/>
    <cellStyle name="Pattern 3 3 2 4" xfId="4289" xr:uid="{4CE504FC-FA7E-4387-AE74-E2C87514E13C}"/>
    <cellStyle name="Pattern 3 3 2 4 2" xfId="15721" xr:uid="{B4B15B6F-7F79-49B6-BEB9-55DD1FF5B87E}"/>
    <cellStyle name="Pattern 3 3 2 5" xfId="6570" xr:uid="{50C38905-281B-4AFD-961E-701FB2CD1A5D}"/>
    <cellStyle name="Pattern 3 3 2 6" xfId="8537" xr:uid="{8F72C3A2-8980-4B75-8BD0-EFBE76EFBA3D}"/>
    <cellStyle name="Pattern 3 3 2 7" xfId="9938" xr:uid="{666CC5FE-F872-44C0-9A4B-4BD3603C874E}"/>
    <cellStyle name="Pattern 3 3 2 8" xfId="12156" xr:uid="{755AF8BD-B77D-462A-9558-DC0B09C2892A}"/>
    <cellStyle name="Pattern 3 3 2 9" xfId="13705" xr:uid="{9D613DF5-C7C9-4319-83A7-43DBCAD7231E}"/>
    <cellStyle name="Pattern 3 3 3" xfId="1209" xr:uid="{E693E7FA-2061-4AE5-BEE9-BE6322EF4188}"/>
    <cellStyle name="Pattern 3 3 3 2" xfId="5551" xr:uid="{F132D40F-7D64-4BB7-B017-CE53AA55C6BD}"/>
    <cellStyle name="Pattern 3 3 3 2 2" xfId="16983" xr:uid="{C1C93CC6-367F-4E00-99B6-4FA465181ADD}"/>
    <cellStyle name="Pattern 3 3 3 3" xfId="4009" xr:uid="{BADE8A79-F09C-4481-B53C-21B7FB058B4E}"/>
    <cellStyle name="Pattern 3 3 3 3 2" xfId="15441" xr:uid="{3915BDBF-8E1C-4809-A60C-051ECC791C6B}"/>
    <cellStyle name="Pattern 3 3 3 4" xfId="6805" xr:uid="{83C67D95-6C1F-4AD8-9CA5-85B44E093E51}"/>
    <cellStyle name="Pattern 3 3 3 5" xfId="8791" xr:uid="{415AF833-B0B0-4AD2-B41D-DD2832CC237F}"/>
    <cellStyle name="Pattern 3 3 3 6" xfId="9730" xr:uid="{D8059AF7-D96D-4656-9345-6FF84B6B90EC}"/>
    <cellStyle name="Pattern 3 3 3 7" xfId="11928" xr:uid="{97A972B7-3E77-4A51-86D1-FF876067BC82}"/>
    <cellStyle name="Pattern 3 3 3 8" xfId="14520" xr:uid="{413E1623-3058-4CB2-8DD9-73FC67FB4780}"/>
    <cellStyle name="Pattern 3 3 3 9" xfId="18461" xr:uid="{8CC99DBA-5878-45DB-805D-A89C514DA75F}"/>
    <cellStyle name="Pattern 3 3 4" xfId="4547" xr:uid="{73C539AC-9FDB-4D80-A255-8423DEDA63ED}"/>
    <cellStyle name="Pattern 3 3 4 2" xfId="15979" xr:uid="{51F4F748-06AF-4040-BFA6-DF1192937953}"/>
    <cellStyle name="Pattern 3 3 5" xfId="5739" xr:uid="{BA07C2F2-4788-4E92-8928-741A40AA6E1C}"/>
    <cellStyle name="Pattern 3 3 5 2" xfId="17171" xr:uid="{6A94DE33-6767-4C04-9EA4-F8E44D978063}"/>
    <cellStyle name="Pattern 3 3 6" xfId="6417" xr:uid="{3D6304BE-9AA1-43F9-A1EF-C71366ECD70B}"/>
    <cellStyle name="Pattern 3 3 7" xfId="8389" xr:uid="{2DD19E82-CB6F-4FAA-884C-8CA776BE8147}"/>
    <cellStyle name="Pattern 3 3 8" xfId="8230" xr:uid="{021BB796-7B75-4440-B5C2-05A00B10714E}"/>
    <cellStyle name="Pattern 3 3 9" xfId="11282" xr:uid="{2EDC2F3A-C24C-455C-A975-33022B73B2C5}"/>
    <cellStyle name="Pattern 3 4" xfId="808" xr:uid="{2FA8F9D6-C57C-4B73-9619-619BC5554DEA}"/>
    <cellStyle name="Pattern 3 4 10" xfId="13606" xr:uid="{BAAE18D9-4711-441B-BF33-10ABC372F103}"/>
    <cellStyle name="Pattern 3 4 11" xfId="18062" xr:uid="{92174B42-3E0E-4C19-A4EA-6DDA864F6422}"/>
    <cellStyle name="Pattern 3 4 2" xfId="1023" xr:uid="{F55E5921-A48B-427C-B0A5-F1D1E3B0752B}"/>
    <cellStyle name="Pattern 3 4 2 10" xfId="18276" xr:uid="{18986AC1-2C23-4AA2-A93D-23F9599F796C}"/>
    <cellStyle name="Pattern 3 4 2 2" xfId="1450" xr:uid="{EE4D84EB-8E8F-4501-BDED-E1D39C726D32}"/>
    <cellStyle name="Pattern 3 4 2 2 2" xfId="5367" xr:uid="{96860F3E-D115-4B2B-9427-81F588B4F578}"/>
    <cellStyle name="Pattern 3 4 2 2 2 2" xfId="16799" xr:uid="{7D3A2B54-5CC2-4945-B012-716CD0B107F4}"/>
    <cellStyle name="Pattern 3 4 2 2 3" xfId="4594" xr:uid="{752B2160-23D4-44F4-8337-931E4C803D60}"/>
    <cellStyle name="Pattern 3 4 2 2 3 2" xfId="16026" xr:uid="{BBBD7377-0D27-4301-9701-8B9EA54EF4A3}"/>
    <cellStyle name="Pattern 3 4 2 2 4" xfId="6994" xr:uid="{0EFC9927-9B3C-4732-A56C-289EFAC1A6B7}"/>
    <cellStyle name="Pattern 3 4 2 2 5" xfId="9032" xr:uid="{7C7E8EA9-BD2C-4221-B95C-4DAB59AA66CD}"/>
    <cellStyle name="Pattern 3 4 2 2 6" xfId="8146" xr:uid="{C819B403-45F1-44D3-9089-B219CE7BEAD7}"/>
    <cellStyle name="Pattern 3 4 2 2 7" xfId="11599" xr:uid="{76FB7438-A015-49DE-B5D4-FB146B1256A0}"/>
    <cellStyle name="Pattern 3 4 2 2 8" xfId="13969" xr:uid="{FA0F5476-D872-457D-B0CC-BA7B1E9A4A01}"/>
    <cellStyle name="Pattern 3 4 2 2 9" xfId="18702" xr:uid="{527AA8C2-96D8-4FA8-8D20-2D4E892C00BB}"/>
    <cellStyle name="Pattern 3 4 2 3" xfId="4061" xr:uid="{E20D342E-2414-407C-A054-B9B89A2CCD69}"/>
    <cellStyle name="Pattern 3 4 2 3 2" xfId="15493" xr:uid="{9B87296F-E8DC-44FA-AD03-D259051CFB39}"/>
    <cellStyle name="Pattern 3 4 2 4" xfId="5010" xr:uid="{4C67A53F-AD26-4098-8E4C-4A37A1A85338}"/>
    <cellStyle name="Pattern 3 4 2 4 2" xfId="16442" xr:uid="{EC1355E5-D1D1-43F2-95AF-CB290B26DC1E}"/>
    <cellStyle name="Pattern 3 4 2 5" xfId="6657" xr:uid="{0EE141AA-8000-49D8-B063-7FA2BEF73528}"/>
    <cellStyle name="Pattern 3 4 2 6" xfId="8619" xr:uid="{FF5F0F87-9CC7-4F03-87D3-E23A487F7231}"/>
    <cellStyle name="Pattern 3 4 2 7" xfId="9300" xr:uid="{BCDDD939-71B6-4F45-8DB3-B634F0940396}"/>
    <cellStyle name="Pattern 3 4 2 8" xfId="11516" xr:uid="{77551977-23C3-47B2-9FB8-CEC9BA62874B}"/>
    <cellStyle name="Pattern 3 4 2 9" xfId="14641" xr:uid="{18887C49-18AD-4F61-B8C8-C50EAAE05D81}"/>
    <cellStyle name="Pattern 3 4 3" xfId="1376" xr:uid="{734D39FD-AD1F-44B2-AA96-3AB5F4E413C4}"/>
    <cellStyle name="Pattern 3 4 3 2" xfId="5419" xr:uid="{0501CE2D-8A4A-43E6-A485-40B6691E2AB8}"/>
    <cellStyle name="Pattern 3 4 3 2 2" xfId="16851" xr:uid="{F75EE221-9DB5-4FAC-840C-2220F0B17789}"/>
    <cellStyle name="Pattern 3 4 3 3" xfId="3880" xr:uid="{7AA9F27E-F6E5-4988-B86D-4C49A9A8C5E7}"/>
    <cellStyle name="Pattern 3 4 3 3 2" xfId="15312" xr:uid="{4E248C31-FA38-45B9-959E-E7EC052D259B}"/>
    <cellStyle name="Pattern 3 4 3 4" xfId="6932" xr:uid="{A6649BEB-1B8E-4505-8F5C-B2CB0554E839}"/>
    <cellStyle name="Pattern 3 4 3 5" xfId="8958" xr:uid="{E7E14670-D128-414A-B8DC-67700A00F173}"/>
    <cellStyle name="Pattern 3 4 3 6" xfId="9150" xr:uid="{64E78BFB-3327-40F8-A1A0-4BAD4F9A8355}"/>
    <cellStyle name="Pattern 3 4 3 7" xfId="12900" xr:uid="{51086FB6-ABB4-4BFB-8B1D-BBCD1891A4B3}"/>
    <cellStyle name="Pattern 3 4 3 8" xfId="14399" xr:uid="{9C77935D-5053-4F4E-A737-0E65126680D0}"/>
    <cellStyle name="Pattern 3 4 3 9" xfId="18628" xr:uid="{4D438EC0-3633-4A05-A0D4-A39FF6E29874}"/>
    <cellStyle name="Pattern 3 4 4" xfId="3729" xr:uid="{FCDC899D-A8BC-40D3-9EC3-9114D46C006D}"/>
    <cellStyle name="Pattern 3 4 4 2" xfId="15161" xr:uid="{B826E486-C08D-40AA-941C-C6B6ABAA4DFF}"/>
    <cellStyle name="Pattern 3 4 5" xfId="3780" xr:uid="{E409E205-F720-48A5-A70D-F75EA668ED40}"/>
    <cellStyle name="Pattern 3 4 5 2" xfId="15212" xr:uid="{6B6C3D03-F3EA-4618-8DEF-5973C1263580}"/>
    <cellStyle name="Pattern 3 4 6" xfId="6506" xr:uid="{B9B5CBE7-89C2-404A-9E91-C18634F21B70}"/>
    <cellStyle name="Pattern 3 4 7" xfId="8471" xr:uid="{ABB94602-D151-4245-B7F6-E6E0ADA1990E}"/>
    <cellStyle name="Pattern 3 4 8" xfId="9357" xr:uid="{1C0A3D13-27B8-48BF-8771-E221451B76FB}"/>
    <cellStyle name="Pattern 3 4 9" xfId="12724" xr:uid="{31834901-9FE0-438B-8A82-EEB126541B81}"/>
    <cellStyle name="Pattern 3 5" xfId="1302" xr:uid="{1616346C-3D44-4D5A-B0B5-73FC976EF6D2}"/>
    <cellStyle name="Pattern 3 5 2" xfId="5478" xr:uid="{589E7DA6-93D6-442E-91D2-4AFF5F62EDAE}"/>
    <cellStyle name="Pattern 3 5 2 2" xfId="16910" xr:uid="{F51D2000-52D7-404D-8A08-695D13A94150}"/>
    <cellStyle name="Pattern 3 5 3" xfId="5108" xr:uid="{2A73EF82-362E-410D-A8F8-DF68DF2BB349}"/>
    <cellStyle name="Pattern 3 5 3 2" xfId="16540" xr:uid="{B7B0B4E8-CC82-4271-A5F9-4B6924F11D04}"/>
    <cellStyle name="Pattern 3 5 4" xfId="6877" xr:uid="{35758450-5C23-4CE8-B038-0ECEA1579451}"/>
    <cellStyle name="Pattern 3 5 5" xfId="8884" xr:uid="{28493763-D9BB-4689-A245-84CEDDA65496}"/>
    <cellStyle name="Pattern 3 5 6" xfId="9665" xr:uid="{75FBA119-1469-479D-BB34-57E4591289DA}"/>
    <cellStyle name="Pattern 3 5 7" xfId="11873" xr:uid="{B748689B-44D0-409F-8913-461D9A4998DB}"/>
    <cellStyle name="Pattern 3 5 8" xfId="14451" xr:uid="{1E8C3B21-64C0-4A24-A429-91EFD7DC9137}"/>
    <cellStyle name="Pattern 3 5 9" xfId="18554" xr:uid="{CAFB2A35-7F58-4684-BD5C-0B336C024527}"/>
    <cellStyle name="Pattern 3 6" xfId="5784" xr:uid="{A0AFAC77-ED93-4A64-A4B5-775A9182A24E}"/>
    <cellStyle name="Pattern 3 6 2" xfId="17216" xr:uid="{954BD644-C7CF-4B20-A988-2BDE2FB2FDCC}"/>
    <cellStyle name="Pattern 3 7" xfId="4928" xr:uid="{C738EB2A-4EC0-49F5-A8F6-9B6FA982733D}"/>
    <cellStyle name="Pattern 3 7 2" xfId="16360" xr:uid="{03DA13CF-B105-4A44-B2F6-0583C2D82877}"/>
    <cellStyle name="Pattern 3 8" xfId="6397" xr:uid="{73FC4977-A4EC-435A-937C-C42980A1705D}"/>
    <cellStyle name="Pattern 3 9" xfId="8227" xr:uid="{920128D2-1A21-4150-959C-1613C421A6D6}"/>
    <cellStyle name="Per cent" xfId="3" builtinId="5"/>
    <cellStyle name="Percent [2]" xfId="3049" xr:uid="{2FA5F058-E392-4345-8F1E-4C87E38A81AD}"/>
    <cellStyle name="Percent [2] U" xfId="3050" xr:uid="{9FEAA24E-82E2-45C9-AA01-5540CBF8DA7C}"/>
    <cellStyle name="Percent [2]_EY Board Report Nov 10 Template" xfId="3051" xr:uid="{387E93CE-FABC-4EE1-B852-6440A9E5B93A}"/>
    <cellStyle name="Percent 10" xfId="1960" xr:uid="{7CC8D1C1-E556-4F0C-9CA2-0226AA282357}"/>
    <cellStyle name="Percent 10 2" xfId="1961" xr:uid="{8E454988-F790-47B8-9390-0DC3DFF31F29}"/>
    <cellStyle name="Percent 10 2 2" xfId="1962" xr:uid="{9FAF551B-4E78-4A47-A357-70F343A52B86}"/>
    <cellStyle name="Percent 10 2 2 2" xfId="1963" xr:uid="{428E97E4-11AC-4EB7-8933-69BB4AC3C0C5}"/>
    <cellStyle name="Percent 10 2 3" xfId="1964" xr:uid="{C3BBD509-EF24-40BA-B323-4DFA43F800F8}"/>
    <cellStyle name="Percent 10 2 4" xfId="1965" xr:uid="{64D278BE-5596-4874-ACC9-91FA6BD41FCC}"/>
    <cellStyle name="Percent 10 3" xfId="1966" xr:uid="{566CDB79-DFB9-48A5-99D3-9C08D418961E}"/>
    <cellStyle name="Percent 10 3 2" xfId="1967" xr:uid="{9F7F19EC-4204-4839-9726-476DD9282B20}"/>
    <cellStyle name="Percent 10 3 2 2" xfId="1968" xr:uid="{DE824AC7-E5A7-420D-802D-C4A22BE88C6B}"/>
    <cellStyle name="Percent 10 3 3" xfId="1969" xr:uid="{AE42F7FF-F5E2-4411-BD9C-1D9D2B7AE26C}"/>
    <cellStyle name="Percent 10 3 4" xfId="1970" xr:uid="{093EC2A4-E227-4174-B40B-C7E82904FC4B}"/>
    <cellStyle name="Percent 10 4" xfId="3052" xr:uid="{34227574-A3E5-402B-A31D-2C5C1D862E89}"/>
    <cellStyle name="Percent 10 5" xfId="3053" xr:uid="{63C3CD10-23CD-4BC7-816E-9B1BC0BFD073}"/>
    <cellStyle name="Percent 11" xfId="1971" xr:uid="{2B78FDE4-4302-442E-9526-969C2C369F70}"/>
    <cellStyle name="Percent 11 2" xfId="1972" xr:uid="{02409EC8-D5E5-4F97-8A4E-AE27D7ACBF91}"/>
    <cellStyle name="Percent 11 3" xfId="3054" xr:uid="{51C89C74-1E26-4591-BB89-B00B66B39CBB}"/>
    <cellStyle name="Percent 12" xfId="1973" xr:uid="{C70F3AFF-555D-4AEF-BF64-49FD29ECA81F}"/>
    <cellStyle name="Percent 12 2" xfId="3055" xr:uid="{3D97F02F-EBA6-4A0A-901F-8B7651366459}"/>
    <cellStyle name="Percent 13" xfId="1974" xr:uid="{0F17E992-3BB4-4EDB-BEF5-38EB33BFB1AB}"/>
    <cellStyle name="Percent 13 2" xfId="3056" xr:uid="{F6225543-2961-4F1E-928E-F7ED007D707F}"/>
    <cellStyle name="Percent 14" xfId="1975" xr:uid="{F60C8373-7240-453A-9E15-881581990244}"/>
    <cellStyle name="Percent 14 2" xfId="3057" xr:uid="{C527DC6A-6CA6-48AF-88C9-B701874072A4}"/>
    <cellStyle name="Percent 15" xfId="1976" xr:uid="{3298F895-ADC6-4D83-AEAF-44DCCBBE9189}"/>
    <cellStyle name="Percent 15 2" xfId="3058" xr:uid="{5C1654EA-9871-48FE-B93B-D081843688A1}"/>
    <cellStyle name="Percent 16" xfId="1977" xr:uid="{8BC0D71A-F200-4AA3-A887-F0A46294608E}"/>
    <cellStyle name="Percent 16 2" xfId="3059" xr:uid="{7D32DFD5-11DA-45C7-AC79-3795E94A2631}"/>
    <cellStyle name="Percent 17" xfId="1571" xr:uid="{99A8FD8A-2754-4C15-B104-0EB39875BC7E}"/>
    <cellStyle name="Percent 18" xfId="3060" xr:uid="{B15B72FA-A3C0-4944-A280-1C3ED76314F9}"/>
    <cellStyle name="Percent 19" xfId="3061" xr:uid="{1C0E1FD1-1828-484B-B298-EBBCFD883F4C}"/>
    <cellStyle name="Percent 2" xfId="90" xr:uid="{00000000-0005-0000-0000-000045000000}"/>
    <cellStyle name="Percent 2 10" xfId="14767" xr:uid="{4473B2CC-969E-4054-92B7-0F6177A93990}"/>
    <cellStyle name="Percent 2 2" xfId="610" xr:uid="{7068A1D6-BCFE-4405-B935-064974010C57}"/>
    <cellStyle name="Percent 2 2 2" xfId="1978" xr:uid="{86212ACB-0C96-456E-B054-303E5CF52B73}"/>
    <cellStyle name="Percent 2 2 3" xfId="3062" xr:uid="{034FCA21-8781-4C3A-AB5E-25B78DF505AA}"/>
    <cellStyle name="Percent 2 2 4" xfId="3063" xr:uid="{8CDCB2AF-95F2-46B7-AF9E-1C965DC8023B}"/>
    <cellStyle name="Percent 2 2 5" xfId="3064" xr:uid="{3ED35BD7-1C0D-418A-BF25-5A5FE8CF6AA8}"/>
    <cellStyle name="Percent 2 3" xfId="1979" xr:uid="{C0D4931D-C486-4E11-9BBA-A30AA497BCDC}"/>
    <cellStyle name="Percent 2 3 2" xfId="1980" xr:uid="{B7FBCE08-7DD7-43F8-9811-39F3B1D63D1F}"/>
    <cellStyle name="Percent 2 4" xfId="1981" xr:uid="{71B2BF21-F272-4A9F-943C-B7E9CD39FD94}"/>
    <cellStyle name="Percent 2 4 2" xfId="1982" xr:uid="{EFFFEC82-6C8B-4F3A-9420-585C67503DDE}"/>
    <cellStyle name="Percent 2 5" xfId="1983" xr:uid="{9169336B-EB1F-4F31-B013-14499ABBFD9C}"/>
    <cellStyle name="Percent 2 6" xfId="1984" xr:uid="{1FA40D4E-FE5C-4168-A165-5BC75652CF59}"/>
    <cellStyle name="Percent 2 7" xfId="1985" xr:uid="{195DCB8E-013B-491A-87BE-8254C15D1633}"/>
    <cellStyle name="Percent 2 8" xfId="350" xr:uid="{507370F4-F065-479D-B9C3-094C67E96326}"/>
    <cellStyle name="Percent 2 9" xfId="8186" xr:uid="{8A4330EB-49AA-4A25-9E58-F29718D73BE6}"/>
    <cellStyle name="Percent 20" xfId="3065" xr:uid="{F5DACF92-488D-47AC-80EC-F1469832C221}"/>
    <cellStyle name="Percent 3" xfId="1570" xr:uid="{70BEA1CE-AD42-4A13-96A7-D9C52642C381}"/>
    <cellStyle name="Percent 3 2" xfId="1986" xr:uid="{35C74510-509D-4B76-B8C6-E890F1C8B73E}"/>
    <cellStyle name="Percent 3 2 2" xfId="3066" xr:uid="{61F82852-81FF-4E3F-8678-9026EEF21AC6}"/>
    <cellStyle name="Percent 3 2 3" xfId="3067" xr:uid="{2843EFB4-46BE-4AFB-9376-72A792F4C574}"/>
    <cellStyle name="Percent 3 2 4" xfId="3068" xr:uid="{DC9B8F47-134F-45D4-A618-73901BEF381E}"/>
    <cellStyle name="Percent 3 3" xfId="1987" xr:uid="{AA5A166E-5874-4FB5-B842-F5730DC7D92B}"/>
    <cellStyle name="Percent 3 4" xfId="1988" xr:uid="{225F364F-BF2B-442A-8FF8-558F6FF5236E}"/>
    <cellStyle name="Percent 3 5" xfId="3069" xr:uid="{802DC3A6-49C7-4C55-B8EC-42A61F999368}"/>
    <cellStyle name="Percent 3 6" xfId="3070" xr:uid="{6F8A8B6F-C825-438A-8BE1-D6D452566309}"/>
    <cellStyle name="Percent 4" xfId="1989" xr:uid="{F2E4386E-56B1-4A20-920A-595B232114F0}"/>
    <cellStyle name="Percent 4 2" xfId="3071" xr:uid="{128DDC56-48EE-4081-8160-8BF401EC3D8C}"/>
    <cellStyle name="Percent 4 2 2" xfId="3072" xr:uid="{92960FC0-AE2D-4B69-9BE7-659FCA33C185}"/>
    <cellStyle name="Percent 4 2 3" xfId="3073" xr:uid="{A6041B42-0270-4EF1-98E0-57C590AD08AB}"/>
    <cellStyle name="Percent 4 3" xfId="3074" xr:uid="{AD17F8DB-E2B4-43B2-BB2D-1EF94CA30788}"/>
    <cellStyle name="Percent 4 3 2" xfId="3075" xr:uid="{734C8E66-D3CB-476E-92D8-66B17AD85077}"/>
    <cellStyle name="Percent 4 3 3" xfId="3076" xr:uid="{7025D2E6-97A8-4EB8-A965-A8EC834E532B}"/>
    <cellStyle name="Percent 4 4" xfId="3077" xr:uid="{50D423BD-7150-4870-B66B-A59332B320AF}"/>
    <cellStyle name="Percent 4 5" xfId="3078" xr:uid="{A9507687-45DC-40B9-8CB8-915FDF4C5034}"/>
    <cellStyle name="Percent 4 6" xfId="3079" xr:uid="{1EABF712-D700-4955-9885-0EBF2986253E}"/>
    <cellStyle name="Percent 5" xfId="1990" xr:uid="{C4CFB1A4-0461-49E4-A873-888567DFF883}"/>
    <cellStyle name="Percent 5 2" xfId="1991" xr:uid="{B437AD23-F276-418D-B72E-B385AB19661D}"/>
    <cellStyle name="Percent 5 2 2" xfId="3080" xr:uid="{86BB67A8-3F75-4BA5-B811-74394107E067}"/>
    <cellStyle name="Percent 5 2 3" xfId="3081" xr:uid="{D9D5CF9F-C6BF-43EC-ADCE-48D56BDB0C62}"/>
    <cellStyle name="Percent 5 2 4" xfId="3082" xr:uid="{51BC9E9A-452F-485C-AF33-04813CE34E9F}"/>
    <cellStyle name="Percent 5 2 5" xfId="3083" xr:uid="{411C2239-B49E-4B54-B126-86AD57584798}"/>
    <cellStyle name="Percent 5 3" xfId="1992" xr:uid="{D619DCCC-0C4B-4587-9C61-CFF6BDFF8F06}"/>
    <cellStyle name="Percent 5 3 2" xfId="3084" xr:uid="{B3694794-981B-4D64-BBC3-AD89D9319DC5}"/>
    <cellStyle name="Percent 5 4" xfId="1993" xr:uid="{8C03A97E-228D-4C3D-8681-13D9FDC2634D}"/>
    <cellStyle name="Percent 5 4 2" xfId="3085" xr:uid="{364DB1D7-8D31-4B6D-932A-4546FB3BC01A}"/>
    <cellStyle name="Percent 5 5" xfId="3086" xr:uid="{C2A353D6-F541-4487-B87C-9FBD7DEFF679}"/>
    <cellStyle name="Percent 5 6" xfId="3087" xr:uid="{3291875B-6B27-41C7-8911-E34E798B7A7B}"/>
    <cellStyle name="Percent 5 7" xfId="3088" xr:uid="{75C93930-B9B9-4462-9E20-62444A6D9BEB}"/>
    <cellStyle name="Percent 6" xfId="1994" xr:uid="{DE57938D-16BE-49DB-8431-B61A937AF736}"/>
    <cellStyle name="Percent 6 2" xfId="1995" xr:uid="{42D93031-308A-4057-ACBD-25D230577059}"/>
    <cellStyle name="Percent 6 2 2" xfId="3089" xr:uid="{A3BC38B1-C2DB-4D4A-AAC7-6EDBAE435CDF}"/>
    <cellStyle name="Percent 6 2 2 2" xfId="3090" xr:uid="{8601778E-D451-4747-98BB-2390BE98FBE2}"/>
    <cellStyle name="Percent 6 2 2 3" xfId="3091" xr:uid="{E70297C9-2653-4EFE-8090-EB812F13500B}"/>
    <cellStyle name="Percent 6 2 3" xfId="3092" xr:uid="{2C186AAA-2F7F-4D83-B460-20EAF3EE846F}"/>
    <cellStyle name="Percent 6 2 3 2" xfId="3093" xr:uid="{746BC002-C015-4B66-8E28-DB0F1D728F15}"/>
    <cellStyle name="Percent 6 2 3 3" xfId="3094" xr:uid="{02C31394-C75C-480E-98D4-426D5934742B}"/>
    <cellStyle name="Percent 6 2 4" xfId="3095" xr:uid="{0EF962D8-40F0-4A4B-AA10-6998284F41D5}"/>
    <cellStyle name="Percent 6 2 5" xfId="3096" xr:uid="{2FFB107D-4378-4B26-B973-BEBB33257308}"/>
    <cellStyle name="Percent 6 3" xfId="1996" xr:uid="{EBF9A3CC-6203-45CD-8A4E-3892A4DC21BB}"/>
    <cellStyle name="Percent 6 3 2" xfId="3097" xr:uid="{0958F2EE-E5D8-4EB4-B65C-78F96350F692}"/>
    <cellStyle name="Percent 6 3 3" xfId="3098" xr:uid="{518D34AF-A3AF-4C26-9BDE-1310058B0B01}"/>
    <cellStyle name="Percent 6 3 4" xfId="3099" xr:uid="{E472B7CF-6896-4F22-9BF8-8700A91478CA}"/>
    <cellStyle name="Percent 6 4" xfId="3100" xr:uid="{31215565-A537-4A22-889F-A73295866667}"/>
    <cellStyle name="Percent 6 4 2" xfId="3101" xr:uid="{577EB464-CBF1-4351-B50A-0DA944C288AB}"/>
    <cellStyle name="Percent 6 4 3" xfId="3102" xr:uid="{AEEFD8F4-9FEC-4B59-8A5B-EC964C827E1D}"/>
    <cellStyle name="Percent 6 5" xfId="3103" xr:uid="{9D2195C9-CF10-4BCB-AE2A-E7A9220AE6D4}"/>
    <cellStyle name="Percent 6 6" xfId="3104" xr:uid="{DB32F071-24D6-44B7-92DD-824BBAD453B9}"/>
    <cellStyle name="Percent 6 7" xfId="3105" xr:uid="{30A454F0-FA38-453E-AFF6-1F03B923173A}"/>
    <cellStyle name="Percent 7" xfId="1997" xr:uid="{9043142F-4958-4D31-AC97-8E76DDA4FCFE}"/>
    <cellStyle name="Percent 7 2" xfId="3106" xr:uid="{8768B8A6-2775-4237-815C-EA8D17D10108}"/>
    <cellStyle name="Percent 7 2 2" xfId="3107" xr:uid="{3A76D33F-FF6E-4F22-A6FE-23A0DFA64414}"/>
    <cellStyle name="Percent 7 2 3" xfId="3108" xr:uid="{CDD03E1C-8878-41E5-B3D4-3E59012DF67C}"/>
    <cellStyle name="Percent 7 2 4" xfId="3109" xr:uid="{67FF3C4A-E70B-486D-B6BE-A7AC1C0E4CBD}"/>
    <cellStyle name="Percent 7 3" xfId="3110" xr:uid="{31B45B9B-0BB3-48A4-B61A-83DBF5EAC694}"/>
    <cellStyle name="Percent 7 3 2" xfId="3111" xr:uid="{D601F6A6-BD1E-495E-8AFA-A796D06C11EF}"/>
    <cellStyle name="Percent 7 3 3" xfId="3112" xr:uid="{1BF04E8C-3D82-416D-8D63-65A9AE80CFBB}"/>
    <cellStyle name="Percent 7 4" xfId="3113" xr:uid="{0FA4B557-F8E9-47A8-8A5E-6D85431C73CA}"/>
    <cellStyle name="Percent 7 5" xfId="3114" xr:uid="{0158FE4B-35F8-47F5-A5F4-FEDCD2B01C8E}"/>
    <cellStyle name="Percent 7 6" xfId="3115" xr:uid="{D0E363A9-B2B7-4B49-A4F2-165725C416F7}"/>
    <cellStyle name="Percent 8" xfId="1998" xr:uid="{11B339DC-E62D-4D68-9B87-1DFF5E062E20}"/>
    <cellStyle name="Percent 8 2" xfId="3116" xr:uid="{CA156968-FDB2-4FC4-8F9B-C8E85551A3CB}"/>
    <cellStyle name="Percent 8 2 2" xfId="3117" xr:uid="{54E3B0AC-24F3-4DAD-AE5C-B26DADBCD9EF}"/>
    <cellStyle name="Percent 8 2 3" xfId="3118" xr:uid="{77158250-E051-45C8-B69E-5C48D642285B}"/>
    <cellStyle name="Percent 8 2 4" xfId="3119" xr:uid="{EE385EC8-2EB8-4DFB-9FC5-29329A394995}"/>
    <cellStyle name="Percent 8 3" xfId="3120" xr:uid="{88B78BBF-70FC-4576-9717-11873355FF72}"/>
    <cellStyle name="Percent 8 4" xfId="3121" xr:uid="{E0EC789B-5B15-4E5D-8681-9E0F20EF49A2}"/>
    <cellStyle name="Percent 8 5" xfId="3122" xr:uid="{25FDF75E-C9E7-40D9-8EA5-9692D321DDD4}"/>
    <cellStyle name="Percent 8 6" xfId="3123" xr:uid="{388E7C59-3720-4521-A12F-14DC5D919F57}"/>
    <cellStyle name="Percent 8 7" xfId="3124" xr:uid="{068D7397-ED26-41DA-B299-FA7BFE99BCC8}"/>
    <cellStyle name="Percent 9" xfId="1999" xr:uid="{0FFC097B-13C8-42C4-80A9-B260518017F4}"/>
    <cellStyle name="Percent 9 2" xfId="3125" xr:uid="{C1DE71C4-51A1-4BFF-8024-EBF28849C599}"/>
    <cellStyle name="Percent 9 3" xfId="3126" xr:uid="{3BDAE86D-8AF4-41CC-9F9B-5D4B46FDBB10}"/>
    <cellStyle name="Percent 9 4" xfId="3127" xr:uid="{21BCD53C-8F0E-477B-8EF5-800FBCD20E5F}"/>
    <cellStyle name="Percent2" xfId="2000" xr:uid="{39ED8726-CEF9-4C0C-A50F-AD00C5BC5E00}"/>
    <cellStyle name="PSChar" xfId="3128" xr:uid="{725123C0-7D81-4D36-9450-98305EE90BFA}"/>
    <cellStyle name="PSChar 2" xfId="3129" xr:uid="{06DBC770-2656-4AC4-A795-8AB3BD454486}"/>
    <cellStyle name="PSChar 2 2" xfId="3130" xr:uid="{3B980F21-EFFA-4CBB-80E5-BD2ED9E82D00}"/>
    <cellStyle name="PSDate" xfId="3131" xr:uid="{D3240B90-1CE2-47EB-A4E1-B94C9F333A0D}"/>
    <cellStyle name="PSDec" xfId="3132" xr:uid="{86015C7B-9979-406E-8D11-D2E52A0F6500}"/>
    <cellStyle name="PSHeading" xfId="3133" xr:uid="{C2DF355C-4759-4160-BA7E-3FED4184138D}"/>
    <cellStyle name="PSHeading 2" xfId="3134" xr:uid="{670478DB-6D62-4D53-A943-06F7F0611981}"/>
    <cellStyle name="PSHeading 2 2" xfId="3135" xr:uid="{E300FDBE-F6A3-4A99-B20A-2EF79E29FB7B}"/>
    <cellStyle name="PSInt" xfId="3136" xr:uid="{205328C7-25B7-42B5-BC3E-F00B20047DDA}"/>
    <cellStyle name="PSSpacer" xfId="3137" xr:uid="{58DF8AEA-7DD0-4AA3-92DC-109F88E1A04C}"/>
    <cellStyle name="PSSpacer 2" xfId="3138" xr:uid="{F1C7AAF4-E70D-4762-A08C-59DF24FA7931}"/>
    <cellStyle name="PSSpacer 2 2" xfId="3139" xr:uid="{9287EC59-93C4-481F-9CE5-83E826AC66DC}"/>
    <cellStyle name="Publication_style" xfId="2001" xr:uid="{8A1F73BF-B96F-4A28-9A5E-878C007557DE}"/>
    <cellStyle name="PwC Normal" xfId="3140" xr:uid="{C54971D8-0F90-4F1A-91BB-BB4AC6071039}"/>
    <cellStyle name="PwC Normal 2" xfId="3141" xr:uid="{22E84E5F-3FE6-4430-B18F-B52C510C868F}"/>
    <cellStyle name="Refdb standard" xfId="2002" xr:uid="{7C07A955-E0AB-4801-9D4A-C4079F46D10E}"/>
    <cellStyle name="Refdb standard 2" xfId="2003" xr:uid="{C973E9DB-317B-459D-9335-9085421B985B}"/>
    <cellStyle name="RowLevel_1 2" xfId="253" xr:uid="{1C791923-703B-45C1-A712-81D15F330B8C}"/>
    <cellStyle name="s_HeaderLine" xfId="3142" xr:uid="{48C23690-EC6C-4FF3-BAC5-C10147E61FA6}"/>
    <cellStyle name="s_HeaderLine 2" xfId="3143" xr:uid="{7FE54B12-1B02-43D1-9097-156ADA4A5C3A}"/>
    <cellStyle name="s_HeaderLine 2 2" xfId="3144" xr:uid="{098FC9A6-FC19-42C1-A35C-A1371FE21476}"/>
    <cellStyle name="s_HeaderLine_Network Feb 11" xfId="3145" xr:uid="{6C5FDA76-51BB-4A2B-B1B8-7844ED26B6B7}"/>
    <cellStyle name="s_HeaderLine_Network Feb 11 2" xfId="3146" xr:uid="{EEFB3A3B-34F0-4E6C-B826-6920C56EE81D}"/>
    <cellStyle name="s_HeaderLine_Network Feb 11 2 2" xfId="3147" xr:uid="{10265C51-2901-464D-B02C-3A2F9AC4377A}"/>
    <cellStyle name="s_PurpleHeader" xfId="3148" xr:uid="{F6A3D876-060C-4B36-AB6A-25AA359D5F46}"/>
    <cellStyle name="s_PurpleHeader 2" xfId="3149" xr:uid="{CF1C79E6-2060-41EA-89C4-7A52BAE70057}"/>
    <cellStyle name="s_PurpleHeader 2 2" xfId="3150" xr:uid="{E18042A5-BD24-4F8F-9348-3549E679E9CC}"/>
    <cellStyle name="s_PurpleHeader_1.50.0" xfId="3151" xr:uid="{0D977FE2-97B2-42FF-AB68-67DC5FE40A98}"/>
    <cellStyle name="s_PurpleHeader_1.50.0 2" xfId="3152" xr:uid="{49A3C0E1-93DC-4FC6-8F3E-888E7AF0540D}"/>
    <cellStyle name="s_PurpleHeader_1.50.0 2 2" xfId="3153" xr:uid="{C3DE0E40-6810-4780-8623-7B2E199FED38}"/>
    <cellStyle name="s_PurpleHeader_1.50.1" xfId="3154" xr:uid="{3EA9D4E9-3FD9-4941-8FCF-225E86D7B67D}"/>
    <cellStyle name="s_PurpleHeader_1.50.1 2" xfId="3155" xr:uid="{CE5A16F2-FBCE-4C75-9669-99F74A0213D6}"/>
    <cellStyle name="s_PurpleHeader_1.50.1 2 2" xfId="3156" xr:uid="{DF21EB64-FCCF-4C98-8772-866866B2264C}"/>
    <cellStyle name="s_PurpleHeader_1.51.1" xfId="3157" xr:uid="{553CA0CD-E8AD-4AA9-AD28-3A7F591E8944}"/>
    <cellStyle name="s_PurpleHeader_1.51.1 2" xfId="3158" xr:uid="{5FB58307-D74C-45A5-A8D3-D0F9574B057E}"/>
    <cellStyle name="s_PurpleHeader_1.51.1 2 2" xfId="3159" xr:uid="{95FEA5F9-1749-4E60-B1EE-3C63E5BEF537}"/>
    <cellStyle name="s_PurpleHeader_1.51.2" xfId="3160" xr:uid="{29972B9A-6CFA-4123-B179-2F049E08EB64}"/>
    <cellStyle name="s_PurpleHeader_1.51.2 2" xfId="3161" xr:uid="{8365430D-101E-4015-A114-5FDD5BE423E7}"/>
    <cellStyle name="s_PurpleHeader_1.51.2 2 2" xfId="3162" xr:uid="{C15014DA-03FC-446F-A2C1-AF6E816B04C7}"/>
    <cellStyle name="s_PurpleHeader_1.51.3" xfId="3163" xr:uid="{0C96B139-2BA3-4900-ABB1-92F52E713897}"/>
    <cellStyle name="s_PurpleHeader_1.51.3 2" xfId="3164" xr:uid="{D1D1F199-2ED6-4CD9-8D98-3A261F1111D8}"/>
    <cellStyle name="s_PurpleHeader_1.51.3 2 2" xfId="3165" xr:uid="{B62E8B3B-7248-417C-A260-824F794A7F3B}"/>
    <cellStyle name="s_PurpleHeader_1.52.0" xfId="3166" xr:uid="{59E8C492-421D-4EC7-8414-2BFD1939F56C}"/>
    <cellStyle name="s_PurpleHeader_1.52.0 2" xfId="3167" xr:uid="{DE9FAC73-0078-43DC-BDF5-C749AE99D243}"/>
    <cellStyle name="s_PurpleHeader_1.52.0 2 2" xfId="3168" xr:uid="{476D20FE-3B3E-4B2B-97ED-0A536C5CF9BC}"/>
    <cellStyle name="s_PurpleHeader_1.56.0" xfId="3169" xr:uid="{EE35BF07-FA0E-48C3-B1F7-2BAA926CF55C}"/>
    <cellStyle name="s_PurpleHeader_1.56.0 2" xfId="3170" xr:uid="{FC9A9C8D-FBC1-430A-9749-03906250C2BC}"/>
    <cellStyle name="s_PurpleHeader_1.56.0 2 2" xfId="3171" xr:uid="{48D39FAF-CED9-4CDF-BE01-13C7F03D0C50}"/>
    <cellStyle name="s_PurpleHeader_Annual Report- Assets" xfId="3172" xr:uid="{AD74ADDF-1E1F-4E1F-97C3-169E04D87227}"/>
    <cellStyle name="s_PurpleHeader_Annual Report- Assets 2" xfId="3173" xr:uid="{0046CE35-49F6-4275-A7B4-DD697E6E243E}"/>
    <cellStyle name="s_PurpleHeader_Annual Report- Assets 2 2" xfId="3174" xr:uid="{95F6662B-D8C6-4217-B696-1F7DE48F02CE}"/>
    <cellStyle name="s_PurpleHeader_Apr 2009 actuals working document" xfId="3175" xr:uid="{5A44CB2D-3337-4949-AD3F-5E50EFE55250}"/>
    <cellStyle name="s_PurpleHeader_Apr 2009 actuals working document 2" xfId="3176" xr:uid="{2B572D9B-A12E-4553-A4AD-A241E40CCF11}"/>
    <cellStyle name="s_PurpleHeader_Apr 2009 actuals working document 2 2" xfId="3177" xr:uid="{BC47B726-10D5-467E-A02E-BB3D5591DD36}"/>
    <cellStyle name="s_PurpleHeader_Apr 2009 actuals working document v2" xfId="3178" xr:uid="{4DA75C24-8425-40C7-82CC-2F2D52009543}"/>
    <cellStyle name="s_PurpleHeader_Apr 2009 actuals working document v2 2" xfId="3179" xr:uid="{30ACC669-3E93-46D1-8C83-D8C0E274F073}"/>
    <cellStyle name="s_PurpleHeader_Apr 2009 actuals working document v2 2 2" xfId="3180" xr:uid="{9495FF0E-E76B-4BF5-85BF-C1E357766700}"/>
    <cellStyle name="s_PurpleHeader_APRIL Finance Workpaper" xfId="3181" xr:uid="{20D60209-9761-4B76-A1F0-72B0792467E8}"/>
    <cellStyle name="s_PurpleHeader_APRIL Finance Workpaper 2" xfId="3182" xr:uid="{5F9692B0-7E53-4802-AD99-F84AEFF57009}"/>
    <cellStyle name="s_PurpleHeader_APRIL Finance Workpaper 2 2" xfId="3183" xr:uid="{1464618E-4025-4821-8E75-99D7407DC6EE}"/>
    <cellStyle name="s_PurpleHeader_April Finance Workpaper v2" xfId="3184" xr:uid="{0A6A9122-B28D-4302-ACAC-41D6787203E0}"/>
    <cellStyle name="s_PurpleHeader_April Finance Workpaper v2 2" xfId="3185" xr:uid="{8303F7F1-772B-46FF-AE67-B588F177CAD5}"/>
    <cellStyle name="s_PurpleHeader_April Finance Workpaper v2 2 2" xfId="3186" xr:uid="{2593CC60-A26B-43B8-B020-7F5B6E9E6C6E}"/>
    <cellStyle name="s_PurpleHeader_AUG Finance Workpaper v2" xfId="3187" xr:uid="{CC97D305-B9CE-4297-97BA-F638EEDCFBB7}"/>
    <cellStyle name="s_PurpleHeader_AUG Finance Workpaper v2 2" xfId="3188" xr:uid="{4B9CB551-4710-4078-843C-4BD2C9162882}"/>
    <cellStyle name="s_PurpleHeader_AUG Finance Workpaper v2 2 2" xfId="3189" xr:uid="{D0FE4898-F3BC-4141-9746-A598CF813B33}"/>
    <cellStyle name="s_PurpleHeader_August Finance Workpaper v2" xfId="3190" xr:uid="{89C0CD98-0A25-4B9F-8BF7-3262C57FEE27}"/>
    <cellStyle name="s_PurpleHeader_August Finance Workpaper v2 2" xfId="3191" xr:uid="{0AABFB5C-41B0-451E-9E18-79B2C7DD4064}"/>
    <cellStyle name="s_PurpleHeader_August Finance Workpaper v2 2 2" xfId="3192" xr:uid="{1A60F078-7603-46D7-9E0B-5EEF61CD0179}"/>
    <cellStyle name="s_PurpleHeader_Copy of Copy of JUNE 2008 ANNUAL ACCOUNTS 12092008 cfis" xfId="3193" xr:uid="{9C00F263-019E-4D9E-9D8D-41DEA880C8A0}"/>
    <cellStyle name="s_PurpleHeader_Copy of Copy of JUNE 2008 ANNUAL ACCOUNTS 12092008 cfis 2" xfId="3194" xr:uid="{1F918293-439A-4756-A8FA-E6E31C8B59B3}"/>
    <cellStyle name="s_PurpleHeader_Copy of Copy of JUNE 2008 ANNUAL ACCOUNTS 12092008 cfis 2 2" xfId="3195" xr:uid="{628A9FB0-79BC-4CD9-A73E-3421D3D1696E}"/>
    <cellStyle name="s_PurpleHeader_Copy of Copy of JUNE 2008 ANNUAL ACCOUNTS 17092008 cfis" xfId="3196" xr:uid="{460DFA29-1BDE-48CD-8403-BEB007DF9B0C}"/>
    <cellStyle name="s_PurpleHeader_Copy of Copy of JUNE 2008 ANNUAL ACCOUNTS 17092008 cfis 2" xfId="3197" xr:uid="{D94AA9EE-12EA-4126-B0BC-C9FC5716A3E3}"/>
    <cellStyle name="s_PurpleHeader_Copy of Copy of JUNE 2008 ANNUAL ACCOUNTS 17092008 cfis 2 2" xfId="3198" xr:uid="{6FCB7F48-7C98-413A-9961-E699004D2288}"/>
    <cellStyle name="s_PurpleHeader_Copy of JUNE_2008_ANNUAL_ACCOUNTS_19082008_cfis_rtn_2" xfId="3199" xr:uid="{055438EB-3274-4D50-B313-48957B21FF8A}"/>
    <cellStyle name="s_PurpleHeader_Copy of JUNE_2008_ANNUAL_ACCOUNTS_19082008_cfis_rtn_2 2" xfId="3200" xr:uid="{B3E7120B-53C8-42D2-8085-06E94F2AFBE4}"/>
    <cellStyle name="s_PurpleHeader_Copy of JUNE_2008_ANNUAL_ACCOUNTS_19082008_cfis_rtn_2 2 2" xfId="3201" xr:uid="{F7D091BB-1B6E-4428-8D1D-43894F02CD41}"/>
    <cellStyle name="s_PurpleHeader_DataLoad_210(1)" xfId="3202" xr:uid="{17DA9C06-3B57-4A9C-9159-98748B23B0A1}"/>
    <cellStyle name="s_PurpleHeader_DataLoad_210(1) 2" xfId="3203" xr:uid="{F12B544F-239F-4E3A-A698-7B30EBEC8DF9}"/>
    <cellStyle name="s_PurpleHeader_DataLoad_210(1) 2 2" xfId="3204" xr:uid="{560769A6-5B58-4399-A5FB-866D308F508C}"/>
    <cellStyle name="s_PurpleHeader_Dec 2008 actuals" xfId="3205" xr:uid="{CB9A3354-E7D2-4A62-B3F1-99F2699B8585}"/>
    <cellStyle name="s_PurpleHeader_Dec 2008 actuals (copy only)" xfId="3206" xr:uid="{0BF2BCBF-67E2-49BD-BC85-1260681E5A02}"/>
    <cellStyle name="s_PurpleHeader_Dec 2008 actuals (copy only) 2" xfId="3207" xr:uid="{57DCE341-A570-46A3-924B-C819B314EAA0}"/>
    <cellStyle name="s_PurpleHeader_Dec 2008 actuals (copy only) 2 2" xfId="3208" xr:uid="{7DD4ECDF-0D10-40B1-8BB8-66432478793B}"/>
    <cellStyle name="s_PurpleHeader_Dec 2008 actuals 10" xfId="3209" xr:uid="{C69D74A9-95D5-4E92-BE2B-5B169E1893E6}"/>
    <cellStyle name="s_PurpleHeader_Dec 2008 actuals 11" xfId="3210" xr:uid="{67D41D55-97D4-4B19-93DE-55AD1FD7C358}"/>
    <cellStyle name="s_PurpleHeader_Dec 2008 actuals 12" xfId="3211" xr:uid="{1B0DD54A-44F8-46F2-8411-E1294FF91EB2}"/>
    <cellStyle name="s_PurpleHeader_Dec 2008 actuals 13" xfId="3212" xr:uid="{C9DF3433-C759-49F1-8896-5F282FAD770C}"/>
    <cellStyle name="s_PurpleHeader_Dec 2008 actuals 14" xfId="3213" xr:uid="{AF8D6D52-5EBB-43B9-BC47-54911BD9D5CD}"/>
    <cellStyle name="s_PurpleHeader_Dec 2008 actuals 15" xfId="3214" xr:uid="{9C08A3C8-DAD4-4768-8C6A-8E966F7A9ECF}"/>
    <cellStyle name="s_PurpleHeader_Dec 2008 actuals 16" xfId="3215" xr:uid="{1A97ADD8-F630-4B65-A85F-5E1813947F9B}"/>
    <cellStyle name="s_PurpleHeader_Dec 2008 actuals 17" xfId="3216" xr:uid="{0AD06A72-A8AC-4A42-B1A0-BE097D0DA596}"/>
    <cellStyle name="s_PurpleHeader_Dec 2008 actuals 18" xfId="3217" xr:uid="{E195C36C-06F5-4AD0-9F3B-F1E41A6F7B7B}"/>
    <cellStyle name="s_PurpleHeader_Dec 2008 actuals 2" xfId="3218" xr:uid="{0A4B1CD3-9ECF-486E-94EE-F1673D9BC541}"/>
    <cellStyle name="s_PurpleHeader_Dec 2008 actuals 2 2" xfId="3219" xr:uid="{68D11555-7A60-44D7-AE09-3FD2EE94F0C9}"/>
    <cellStyle name="s_PurpleHeader_Dec 2008 actuals 3" xfId="3220" xr:uid="{A84D406D-976A-4CE3-ABF0-5218FEA95C85}"/>
    <cellStyle name="s_PurpleHeader_Dec 2008 actuals 3 2" xfId="3221" xr:uid="{9DE77BEF-7863-47A4-8188-AD0672CC2119}"/>
    <cellStyle name="s_PurpleHeader_Dec 2008 actuals 4" xfId="3222" xr:uid="{22CE2DA2-6FCE-4367-A55E-9E28A4907A5E}"/>
    <cellStyle name="s_PurpleHeader_Dec 2008 actuals 5" xfId="3223" xr:uid="{E952D2EB-99B9-4602-9F4D-24402F336AB3}"/>
    <cellStyle name="s_PurpleHeader_Dec 2008 actuals 6" xfId="3224" xr:uid="{27EDBA5C-DCAE-4EC3-8DDF-BBA49FF08AD9}"/>
    <cellStyle name="s_PurpleHeader_Dec 2008 actuals 7" xfId="3225" xr:uid="{2403B68F-DFE7-4574-B9CF-87CAFDC4CA59}"/>
    <cellStyle name="s_PurpleHeader_Dec 2008 actuals 8" xfId="3226" xr:uid="{B4C07645-3153-4B19-9756-027DC71FA20E}"/>
    <cellStyle name="s_PurpleHeader_Dec 2008 actuals 9" xfId="3227" xr:uid="{6047D5BB-6FEB-4CAF-9262-44521BDCFAAA}"/>
    <cellStyle name="s_PurpleHeader_FORECAST TRACK Period 3_4 2009" xfId="3228" xr:uid="{76F684A1-9C8F-40AB-9ADD-BFECD771A8BD}"/>
    <cellStyle name="s_PurpleHeader_FORECAST TRACK Period 3_4 2009 2" xfId="3229" xr:uid="{AFA4063F-3AED-47BF-B526-AE55D0A46D4B}"/>
    <cellStyle name="s_PurpleHeader_FORECAST TRACK Period 3_4 2009 2 2" xfId="3230" xr:uid="{106F49DE-CE11-46DF-B603-0151AC0D787C}"/>
    <cellStyle name="s_PurpleHeader_GST Dec Balance Sheet Rec's" xfId="3231" xr:uid="{F54052C8-510E-4B88-B42F-262A9DCB6BD6}"/>
    <cellStyle name="s_PurpleHeader_GST Dec Balance Sheet Rec's 2" xfId="3232" xr:uid="{650982E0-80BD-4CF1-9D94-4FCC5C22B59C}"/>
    <cellStyle name="s_PurpleHeader_GST Dec Balance Sheet Rec's 2 2" xfId="3233" xr:uid="{12BE7C81-F97F-441F-8590-F7352A177822}"/>
    <cellStyle name="s_PurpleHeader_July Finance Workpaper" xfId="3234" xr:uid="{A61BAAAB-9CCF-4302-860E-E7F2B653EFAF}"/>
    <cellStyle name="s_PurpleHeader_July Finance Workpaper 2" xfId="3235" xr:uid="{004D1392-A87A-40BF-979F-6F8DDEE411E0}"/>
    <cellStyle name="s_PurpleHeader_July Finance Workpaper 2 2" xfId="3236" xr:uid="{0F8562FD-8C86-43FB-8279-C268E2FBF9B1}"/>
    <cellStyle name="s_PurpleHeader_JUNE 2008 ANNUAL ACCOUNTS (Audit copy) 22092008" xfId="3237" xr:uid="{FF4C31BD-B1BD-44D0-886B-9E58D1D5F8B8}"/>
    <cellStyle name="s_PurpleHeader_JUNE 2008 ANNUAL ACCOUNTS (Audit copy) 22092008 2" xfId="3238" xr:uid="{6E82AC14-5619-4475-BB97-37A27B6B490A}"/>
    <cellStyle name="s_PurpleHeader_JUNE 2008 ANNUAL ACCOUNTS (Audit copy) 22092008 2 2" xfId="3239" xr:uid="{8D71B4FA-F9B3-4D00-A8A9-5263A79E5B5E}"/>
    <cellStyle name="s_PurpleHeader_JUNE 2008 ANNUAL ACCOUNTS (Auditv2) 26092008" xfId="3240" xr:uid="{5A7691F1-2763-4F19-A451-8A6810F98380}"/>
    <cellStyle name="s_PurpleHeader_JUNE 2008 ANNUAL ACCOUNTS (Auditv2) 26092008 2" xfId="3241" xr:uid="{AB29B10E-3C04-4D0A-84A5-5AAE35A7587B}"/>
    <cellStyle name="s_PurpleHeader_JUNE 2008 ANNUAL ACCOUNTS (Auditv2) 26092008 2 2" xfId="3242" xr:uid="{D2CFAA2F-025F-418D-8080-20A9497DAC15}"/>
    <cellStyle name="s_PurpleHeader_JUNE 2008 ANNUAL ACCOUNTS (Auditv2) 26092008 i" xfId="3243" xr:uid="{971CBDD2-E5F4-4E6A-8411-EC43267F0CAA}"/>
    <cellStyle name="s_PurpleHeader_JUNE 2008 ANNUAL ACCOUNTS (Auditv2) 26092008 i 2" xfId="3244" xr:uid="{4E5B7D98-C4D9-4459-8FC6-AC0CA578B2AD}"/>
    <cellStyle name="s_PurpleHeader_JUNE 2008 ANNUAL ACCOUNTS (Auditv2) 26092008 i 2 2" xfId="3245" xr:uid="{C16D0739-097B-4CA8-841E-9FBC1C674F09}"/>
    <cellStyle name="s_PurpleHeader_JUNE 2008 ANNUAL ACCOUNTS 1108008ls" xfId="3246" xr:uid="{B6CA3E8A-0DAB-4D31-A509-5C6EBF949BDE}"/>
    <cellStyle name="s_PurpleHeader_JUNE 2008 ANNUAL ACCOUNTS 1108008ls 2" xfId="3247" xr:uid="{7592B209-76B9-45F8-9455-DE363635E63C}"/>
    <cellStyle name="s_PurpleHeader_JUNE 2008 ANNUAL ACCOUNTS 1108008ls 2 2" xfId="3248" xr:uid="{0AA14881-A8FD-437D-A616-41953586916F}"/>
    <cellStyle name="s_PurpleHeader_JUNE 2008 ANNUAL ACCOUNTS 260808 cfis" xfId="3249" xr:uid="{83B80CCC-D5EB-4738-A580-F3229ECD91B3}"/>
    <cellStyle name="s_PurpleHeader_JUNE 2008 ANNUAL ACCOUNTS 260808 cfis 2" xfId="3250" xr:uid="{784BC88F-CB52-4B26-A933-760871DF7BB5}"/>
    <cellStyle name="s_PurpleHeader_JUNE 2008 ANNUAL ACCOUNTS 260808 cfis 2 2" xfId="3251" xr:uid="{1737F8F5-14BB-42F5-98C8-DC18AB330E48}"/>
    <cellStyle name="s_PurpleHeader_JUNE 2008 ANNUAL ACCOUNTS change from the Management Accounts 180808" xfId="3252" xr:uid="{DB959B85-F7F6-4CFB-8729-19554D73E09A}"/>
    <cellStyle name="s_PurpleHeader_JUNE 2008 ANNUAL ACCOUNTS change from the Management Accounts 180808 2" xfId="3253" xr:uid="{B126E79C-FC86-450D-9576-752B0C5F3FD5}"/>
    <cellStyle name="s_PurpleHeader_JUNE 2008 ANNUAL ACCOUNTS change from the Management Accounts 180808 2 2" xfId="3254" xr:uid="{25B9D155-779E-4FDE-90C8-1BC133CBD96B}"/>
    <cellStyle name="s_PurpleHeader_June Finance Workpaper" xfId="3255" xr:uid="{54416B83-388B-4338-BFC7-D0BD5ED040F2}"/>
    <cellStyle name="s_PurpleHeader_June Finance Workpaper 10" xfId="3256" xr:uid="{7C321AC9-09D3-44F7-81DA-F97F1500F1B3}"/>
    <cellStyle name="s_PurpleHeader_JUNE Finance Workpaper 130709" xfId="3257" xr:uid="{9E5F35B3-A1CF-48E8-9045-6060B9F39007}"/>
    <cellStyle name="s_PurpleHeader_JUNE Finance Workpaper 130709 2" xfId="3258" xr:uid="{5F52E1BF-2C84-4800-B1CD-225A214AC3E5}"/>
    <cellStyle name="s_PurpleHeader_JUNE Finance Workpaper 130709 2 2" xfId="3259" xr:uid="{18DE7B51-AB00-4822-852D-8F224673E52A}"/>
    <cellStyle name="s_PurpleHeader_June Finance Workpaper 2" xfId="3260" xr:uid="{52B944C3-1D9A-443C-9CD8-6C48460A515C}"/>
    <cellStyle name="s_PurpleHeader_June Finance Workpaper 2 2" xfId="3261" xr:uid="{9688D58A-85FD-4348-B52F-A48F33035FD8}"/>
    <cellStyle name="s_PurpleHeader_June Finance Workpaper 3" xfId="3262" xr:uid="{2A77467B-7816-470F-AC21-1A070861BC9C}"/>
    <cellStyle name="s_PurpleHeader_June Finance Workpaper 3 2" xfId="3263" xr:uid="{9A821E9C-7280-4738-A108-409DE840A8BA}"/>
    <cellStyle name="s_PurpleHeader_June Finance Workpaper 4" xfId="3264" xr:uid="{7CC6AD91-8A4B-4F8C-8BFC-1E84FB17BF19}"/>
    <cellStyle name="s_PurpleHeader_June Finance Workpaper 5" xfId="3265" xr:uid="{D455EC6E-1E08-4B62-9B32-3C04737F8C08}"/>
    <cellStyle name="s_PurpleHeader_June Finance Workpaper 6" xfId="3266" xr:uid="{A0BAD8C3-0907-467F-8B42-57C1D0B173A3}"/>
    <cellStyle name="s_PurpleHeader_June Finance Workpaper 7" xfId="3267" xr:uid="{D632206F-F064-4C22-89D6-E58180E709DB}"/>
    <cellStyle name="s_PurpleHeader_June Finance Workpaper 8" xfId="3268" xr:uid="{F398DBE6-C447-4660-A6BF-E70E0F57426F}"/>
    <cellStyle name="s_PurpleHeader_June Finance Workpaper 9" xfId="3269" xr:uid="{52068C7C-31EE-480A-87A9-208580E7B1EA}"/>
    <cellStyle name="s_PurpleHeader_JUNE Finance Workpaper v2" xfId="3270" xr:uid="{7F16C0C7-B59E-4A95-B3EA-07A1FFD631AA}"/>
    <cellStyle name="s_PurpleHeader_JUNE Finance Workpaper v2 2" xfId="3271" xr:uid="{27E4FDC6-4628-4439-ACBF-0A7C6AE8FB04}"/>
    <cellStyle name="s_PurpleHeader_JUNE Finance Workpaper v2 2 2" xfId="3272" xr:uid="{288F2E61-33BE-41B7-AF40-DC29AD8C71DD}"/>
    <cellStyle name="s_PurpleHeader_June Finance Workpaperv1" xfId="3273" xr:uid="{796382DC-6781-47E0-8E68-CA17A8C45C97}"/>
    <cellStyle name="s_PurpleHeader_June Finance Workpaperv1 2" xfId="3274" xr:uid="{E43BC2ED-1825-4773-A720-7376DD9DED24}"/>
    <cellStyle name="s_PurpleHeader_June Finance Workpaperv1 2 2" xfId="3275" xr:uid="{1302A9C8-78EB-4803-A717-7FE4D434D95A}"/>
    <cellStyle name="s_PurpleHeader_June_Actuals" xfId="3276" xr:uid="{E5F5FF5A-CD0D-49C5-A001-C069D8BA60ED}"/>
    <cellStyle name="s_PurpleHeader_June_Actuals 2" xfId="3277" xr:uid="{1FD3BEEE-6D40-45CB-BBBA-BE49B164B6DD}"/>
    <cellStyle name="s_PurpleHeader_June_Actuals 2 2" xfId="3278" xr:uid="{383D3995-2C7A-4173-87E6-6AFDD1984A0B}"/>
    <cellStyle name="s_PurpleHeader_MAY Finance Workpaper FINAL" xfId="3279" xr:uid="{AB1A1D6C-AEE7-4EFC-B6D1-50EF9E36874F}"/>
    <cellStyle name="s_PurpleHeader_MAY Finance Workpaper FINAL 2" xfId="3280" xr:uid="{B8995980-11F7-4329-BA65-0F4FFA991637}"/>
    <cellStyle name="s_PurpleHeader_MAY Finance Workpaper FINAL 2 2" xfId="3281" xr:uid="{484FB72E-7DC6-417B-A913-87AC872A1859}"/>
    <cellStyle name="s_PurpleHeader_November Finance Workpaper" xfId="3282" xr:uid="{AEC590A2-7BD7-461A-89E7-F1206F987D66}"/>
    <cellStyle name="s_PurpleHeader_November Finance Workpaper 2" xfId="3283" xr:uid="{4C5B84A0-B0D0-47B6-A17C-3A8F35E66FA3}"/>
    <cellStyle name="s_PurpleHeader_November Finance Workpaper 2 2" xfId="3284" xr:uid="{F321BE66-AAE8-41E8-AFEF-19FBB3F257AA}"/>
    <cellStyle name="s_PurpleHeader_Oct Finance Workpaper v5" xfId="3285" xr:uid="{E8F973FC-7D89-4C7D-B05F-8F5FD51B000E}"/>
    <cellStyle name="s_PurpleHeader_Oct Finance Workpaper v5 2" xfId="3286" xr:uid="{05EB98B3-26B3-440E-A866-539A5CB16606}"/>
    <cellStyle name="s_PurpleHeader_Oct Finance Workpaper v5 2 2" xfId="3287" xr:uid="{A89E673A-B14B-46D8-BADA-7FA68E5A92D4}"/>
    <cellStyle name="s_PurpleHeader_ONTRACK proformas - June 2008 v050908" xfId="3288" xr:uid="{FBF0601D-3465-49A6-B46A-A0D09C8A3B12}"/>
    <cellStyle name="s_PurpleHeader_ONTRACK proformas - June 2008 v050908 2" xfId="3289" xr:uid="{B4C2635A-7B5D-4F7D-8FCA-CED42BC87877}"/>
    <cellStyle name="s_PurpleHeader_ONTRACK proformas - June 2008 v050908 2 2" xfId="3290" xr:uid="{3CD8DEAC-6B15-44D3-8581-B70E6A8C4FE2}"/>
    <cellStyle name="s_PurpleHeader_SEPT Finance Workpaper v 071009" xfId="3291" xr:uid="{4B59522B-A3D8-448F-8C54-E4BF5163E1DC}"/>
    <cellStyle name="s_PurpleHeader_SEPT Finance Workpaper v 071009 2" xfId="3292" xr:uid="{426F1D40-C5C7-44EA-AF34-EAE786655352}"/>
    <cellStyle name="s_PurpleHeader_SEPT Finance Workpaper v 071009 2 2" xfId="3293" xr:uid="{E44EFE14-30C1-48F2-B942-98C9B84C71BD}"/>
    <cellStyle name="s_PurpleHeader_September Finance Workpaper v2" xfId="3294" xr:uid="{E779A2DF-B939-4079-9262-6F3F9C6C8853}"/>
    <cellStyle name="s_PurpleHeader_September Finance Workpaper v2 2" xfId="3295" xr:uid="{CDFA5184-E4CC-4DAD-9651-C3E6EAD2FE24}"/>
    <cellStyle name="s_PurpleHeader_September Finance Workpaper v2 2 2" xfId="3296" xr:uid="{E47FED94-ECB4-4199-89F2-08F4FCC3B52A}"/>
    <cellStyle name="s_TotalBackground" xfId="3297" xr:uid="{EF1B70CB-0680-4F83-9D52-39E3C9E1D256}"/>
    <cellStyle name="s_TotalBackground 2" xfId="3298" xr:uid="{E50D2EC7-8B64-4D67-8392-5AB8E6431EA7}"/>
    <cellStyle name="s_TotalBackground 2 2" xfId="3299" xr:uid="{A100A477-E91A-4F3F-9290-35B901D1B042}"/>
    <cellStyle name="SAPBEXaggData" xfId="45" xr:uid="{00000000-0005-0000-0000-000046000000}"/>
    <cellStyle name="SAPBEXaggData 2" xfId="6278" xr:uid="{6FB17A3E-D6CA-4D05-B2D3-6E7959873029}"/>
    <cellStyle name="SAPBEXaggData 3" xfId="13473" xr:uid="{6655BE9D-697A-44E7-AB80-65E8B815F303}"/>
    <cellStyle name="SAPBEXaggDataEmph" xfId="46" xr:uid="{00000000-0005-0000-0000-000047000000}"/>
    <cellStyle name="SAPBEXaggDataEmph 2" xfId="6279" xr:uid="{90745385-75A8-4B8B-9937-8163DBA8153C}"/>
    <cellStyle name="SAPBEXaggDataEmph 3" xfId="13474" xr:uid="{9CF0687D-60C0-4CC9-A739-95307D5282A1}"/>
    <cellStyle name="SAPBEXaggItem" xfId="47" xr:uid="{00000000-0005-0000-0000-000048000000}"/>
    <cellStyle name="SAPBEXaggItem 2" xfId="6280" xr:uid="{69A6DE70-331E-460D-9E66-5AC392C73B43}"/>
    <cellStyle name="SAPBEXaggItem 3" xfId="13475" xr:uid="{2C9D0402-63E9-44DA-959F-48302C1227C0}"/>
    <cellStyle name="SAPBEXaggItemX" xfId="48" xr:uid="{00000000-0005-0000-0000-000049000000}"/>
    <cellStyle name="SAPBEXaggItemX 2" xfId="6281" xr:uid="{0CD80FBC-9C30-4BCC-A599-52B9235E7465}"/>
    <cellStyle name="SAPBEXaggItemX 3" xfId="6443" xr:uid="{D21E4FB6-7DA2-432F-BA01-59EF148D2413}"/>
    <cellStyle name="SAPBEXaggItemX 4" xfId="10585" xr:uid="{495CBB60-A1EA-4183-B6DE-E7B19C403F48}"/>
    <cellStyle name="SAPBEXaggItemX 5" xfId="13476" xr:uid="{86665E83-D080-4534-B234-27ABA7BF54D7}"/>
    <cellStyle name="SAPBEXchaText" xfId="49" xr:uid="{00000000-0005-0000-0000-00004A000000}"/>
    <cellStyle name="SAPBEXchaText 2" xfId="6282" xr:uid="{1538B142-03EB-49F5-9EC7-BBB5EA503C6D}"/>
    <cellStyle name="SAPBEXchaText 3" xfId="13477" xr:uid="{FBFAC07C-3343-4ADA-AC3D-7367C427812F}"/>
    <cellStyle name="SAPBEXexcBad7" xfId="50" xr:uid="{00000000-0005-0000-0000-00004B000000}"/>
    <cellStyle name="SAPBEXexcBad7 2" xfId="6283" xr:uid="{9D970CBC-5603-4F8C-B729-99382DE3CEEE}"/>
    <cellStyle name="SAPBEXexcBad7 3" xfId="13478" xr:uid="{64079209-1285-4845-8E68-742D35B6014D}"/>
    <cellStyle name="SAPBEXexcBad8" xfId="51" xr:uid="{00000000-0005-0000-0000-00004C000000}"/>
    <cellStyle name="SAPBEXexcBad8 2" xfId="6284" xr:uid="{71EE5055-F2D7-4BEC-A652-4D2EE4DEB1A4}"/>
    <cellStyle name="SAPBEXexcBad8 3" xfId="13479" xr:uid="{DC27EF93-DD94-4776-9574-D5C9A7C092E6}"/>
    <cellStyle name="SAPBEXexcBad9" xfId="52" xr:uid="{00000000-0005-0000-0000-00004D000000}"/>
    <cellStyle name="SAPBEXexcBad9 2" xfId="6285" xr:uid="{079C7C6F-233A-431F-B407-58892160BD75}"/>
    <cellStyle name="SAPBEXexcBad9 3" xfId="13480" xr:uid="{CB7DBA37-4C4E-48D1-AED9-2DF7ECC4C9E5}"/>
    <cellStyle name="SAPBEXexcCritical4" xfId="53" xr:uid="{00000000-0005-0000-0000-00004E000000}"/>
    <cellStyle name="SAPBEXexcCritical4 2" xfId="6286" xr:uid="{49089BAB-A0D1-432F-A638-3FF4560D0A3A}"/>
    <cellStyle name="SAPBEXexcCritical4 3" xfId="13481" xr:uid="{796FF920-D874-4DE4-A310-C3599A1C9DFE}"/>
    <cellStyle name="SAPBEXexcCritical5" xfId="54" xr:uid="{00000000-0005-0000-0000-00004F000000}"/>
    <cellStyle name="SAPBEXexcCritical5 2" xfId="6287" xr:uid="{65F2D2D4-4437-4465-B538-A96DC5C83A0A}"/>
    <cellStyle name="SAPBEXexcCritical5 3" xfId="13482" xr:uid="{1203EB71-641D-4948-8FE5-2B4CF72D1A6D}"/>
    <cellStyle name="SAPBEXexcCritical6" xfId="55" xr:uid="{00000000-0005-0000-0000-000050000000}"/>
    <cellStyle name="SAPBEXexcCritical6 2" xfId="6288" xr:uid="{8541ECD8-53A6-47E4-9315-C4B619126521}"/>
    <cellStyle name="SAPBEXexcCritical6 3" xfId="13483" xr:uid="{630BC584-03D2-4949-B8E3-87E44121CB9D}"/>
    <cellStyle name="SAPBEXexcGood1" xfId="56" xr:uid="{00000000-0005-0000-0000-000051000000}"/>
    <cellStyle name="SAPBEXexcGood1 2" xfId="6289" xr:uid="{46AC7AA9-10BA-41F1-A498-9EC4A19366DA}"/>
    <cellStyle name="SAPBEXexcGood1 3" xfId="13484" xr:uid="{83F518A5-C3ED-4139-81A1-7F03AF3AECFC}"/>
    <cellStyle name="SAPBEXexcGood2" xfId="57" xr:uid="{00000000-0005-0000-0000-000052000000}"/>
    <cellStyle name="SAPBEXexcGood2 2" xfId="6290" xr:uid="{CA404F9C-77D2-4E38-8F00-65A83A1A6475}"/>
    <cellStyle name="SAPBEXexcGood2 3" xfId="13485" xr:uid="{B0F6A0E2-5EE6-4DA7-872F-E3597ACE3874}"/>
    <cellStyle name="SAPBEXexcGood3" xfId="58" xr:uid="{00000000-0005-0000-0000-000053000000}"/>
    <cellStyle name="SAPBEXexcGood3 2" xfId="6291" xr:uid="{20661900-D804-4F10-8E0C-1E2FBC6555F2}"/>
    <cellStyle name="SAPBEXexcGood3 3" xfId="13486" xr:uid="{581B2931-EA00-4BFE-B902-21F5948D1265}"/>
    <cellStyle name="SAPBEXfilterDrill" xfId="59" xr:uid="{00000000-0005-0000-0000-000054000000}"/>
    <cellStyle name="SAPBEXfilterDrill 2" xfId="6292" xr:uid="{4484F767-08A6-4FEE-A01F-316D8589479A}"/>
    <cellStyle name="SAPBEXfilterDrill 3" xfId="13487" xr:uid="{3A0F61A6-471B-4EB0-9840-638BF5D61A33}"/>
    <cellStyle name="SAPBEXfilterItem" xfId="60" xr:uid="{00000000-0005-0000-0000-000055000000}"/>
    <cellStyle name="SAPBEXfilterItem 2" xfId="6293" xr:uid="{4B51F59B-DB9B-4D2F-8ABE-EA5124E49ECB}"/>
    <cellStyle name="SAPBEXfilterItem 3" xfId="13488" xr:uid="{42C80068-EC87-44B8-82CD-55ED2851212C}"/>
    <cellStyle name="SAPBEXfilterText" xfId="61" xr:uid="{00000000-0005-0000-0000-000056000000}"/>
    <cellStyle name="SAPBEXfilterText 2" xfId="6294" xr:uid="{B2F575FB-DD15-4079-8C49-65F0AED8AEED}"/>
    <cellStyle name="SAPBEXfilterText 3" xfId="13489" xr:uid="{4679FD83-35AD-4140-B6D1-8F0B8A615891}"/>
    <cellStyle name="SAPBEXformats" xfId="62" xr:uid="{00000000-0005-0000-0000-000057000000}"/>
    <cellStyle name="SAPBEXformats 2" xfId="6295" xr:uid="{92EF9752-AF2C-49E0-8A6C-CE601D2BF8FE}"/>
    <cellStyle name="SAPBEXformats 3" xfId="13490" xr:uid="{A924A168-2AD1-4B2E-8A54-83BEC510FBBD}"/>
    <cellStyle name="SAPBEXheaderItem" xfId="63" xr:uid="{00000000-0005-0000-0000-000058000000}"/>
    <cellStyle name="SAPBEXheaderItem 2" xfId="6296" xr:uid="{6437590E-2877-4A64-88FF-D1D0DE55D40F}"/>
    <cellStyle name="SAPBEXheaderItem 3" xfId="13491" xr:uid="{224C9BE9-1FE9-4AA2-829B-A2664DF6C2C2}"/>
    <cellStyle name="SAPBEXheaderText" xfId="64" xr:uid="{00000000-0005-0000-0000-000059000000}"/>
    <cellStyle name="SAPBEXheaderText 2" xfId="6297" xr:uid="{F083E296-C232-4424-93BC-E86E2BA89C0A}"/>
    <cellStyle name="SAPBEXheaderText 3" xfId="13492" xr:uid="{6A975ADF-9873-49C8-8CCE-CC9094D99287}"/>
    <cellStyle name="SAPBEXHLevel0" xfId="65" xr:uid="{00000000-0005-0000-0000-00005A000000}"/>
    <cellStyle name="SAPBEXHLevel0 2" xfId="6298" xr:uid="{69A5C535-A46F-4674-A8A0-3CE657631BAD}"/>
    <cellStyle name="SAPBEXHLevel0 3" xfId="13493" xr:uid="{FF93718A-8569-483A-B47F-909AF7DD14FD}"/>
    <cellStyle name="SAPBEXHLevel0X" xfId="66" xr:uid="{00000000-0005-0000-0000-00005B000000}"/>
    <cellStyle name="SAPBEXHLevel0X 2" xfId="6299" xr:uid="{95DFC1C8-53C4-424E-8D77-7C4C16263346}"/>
    <cellStyle name="SAPBEXHLevel0X 3" xfId="6905" xr:uid="{4FAFB8EC-DB56-4AD0-9C19-2E4ECC7DC0F2}"/>
    <cellStyle name="SAPBEXHLevel0X 4" xfId="10946" xr:uid="{076FA2F9-D51A-4B8D-93B1-7CAFA10A9417}"/>
    <cellStyle name="SAPBEXHLevel0X 5" xfId="13494" xr:uid="{2CFF7917-0351-4E36-94CE-ADF505DF9781}"/>
    <cellStyle name="SAPBEXHLevel1" xfId="67" xr:uid="{00000000-0005-0000-0000-00005C000000}"/>
    <cellStyle name="SAPBEXHLevel1 2" xfId="6300" xr:uid="{56F30F0E-DCB0-4878-9465-33E4949686B3}"/>
    <cellStyle name="SAPBEXHLevel1 3" xfId="13495" xr:uid="{8C661EB2-F3C0-4F9C-96C2-E276A7A23E11}"/>
    <cellStyle name="SAPBEXHLevel1X" xfId="68" xr:uid="{00000000-0005-0000-0000-00005D000000}"/>
    <cellStyle name="SAPBEXHLevel1X 2" xfId="6301" xr:uid="{A5566C8B-A4CA-44B1-B4A2-C2182146FF6D}"/>
    <cellStyle name="SAPBEXHLevel1X 3" xfId="6454" xr:uid="{FE8B0E9D-416C-46C0-8F8D-41013B3F2923}"/>
    <cellStyle name="SAPBEXHLevel1X 4" xfId="10945" xr:uid="{60CC3609-D34B-43DF-A6E2-98C95F30552F}"/>
    <cellStyle name="SAPBEXHLevel1X 5" xfId="13496" xr:uid="{3CA9CB39-8D16-430A-9DDF-D32BC957237C}"/>
    <cellStyle name="SAPBEXHLevel2" xfId="69" xr:uid="{00000000-0005-0000-0000-00005E000000}"/>
    <cellStyle name="SAPBEXHLevel2 2" xfId="6302" xr:uid="{33F5E8F6-29BD-4933-A150-387FDDF7A42B}"/>
    <cellStyle name="SAPBEXHLevel2 3" xfId="13497" xr:uid="{8BCD9B6A-AC47-49BF-A6A4-9DBA08428BD4}"/>
    <cellStyle name="SAPBEXHLevel2X" xfId="70" xr:uid="{00000000-0005-0000-0000-00005F000000}"/>
    <cellStyle name="SAPBEXHLevel2X 2" xfId="6303" xr:uid="{BCCC3659-23BA-41EF-A154-FA0AB8C8D86A}"/>
    <cellStyle name="SAPBEXHLevel2X 3" xfId="6324" xr:uid="{4207A4FB-8A88-4350-BDD2-6986EB4E15B3}"/>
    <cellStyle name="SAPBEXHLevel2X 4" xfId="10944" xr:uid="{2866F58E-90FB-4A32-91D2-06A532C83FEA}"/>
    <cellStyle name="SAPBEXHLevel2X 5" xfId="13498" xr:uid="{7868E41B-73AB-4BE6-B4F2-AD27C0884362}"/>
    <cellStyle name="SAPBEXHLevel3" xfId="71" xr:uid="{00000000-0005-0000-0000-000060000000}"/>
    <cellStyle name="SAPBEXHLevel3 2" xfId="6304" xr:uid="{7938D744-CE35-4376-87F8-0A8FF44A9E77}"/>
    <cellStyle name="SAPBEXHLevel3 3" xfId="13499" xr:uid="{BABF757B-1393-4054-ADF5-150ABDE3D288}"/>
    <cellStyle name="SAPBEXHLevel3X" xfId="72" xr:uid="{00000000-0005-0000-0000-000061000000}"/>
    <cellStyle name="SAPBEXHLevel3X 2" xfId="6305" xr:uid="{81C2F66B-8BDA-49B6-B12E-3775AF8DD577}"/>
    <cellStyle name="SAPBEXHLevel3X 3" xfId="7381" xr:uid="{9BC8A855-C3D2-48D7-8CEE-CDFC10F84931}"/>
    <cellStyle name="SAPBEXHLevel3X 4" xfId="10834" xr:uid="{156FB330-EF71-4561-A4E5-2CF1C870C48F}"/>
    <cellStyle name="SAPBEXHLevel3X 5" xfId="13500" xr:uid="{02C2A913-6DB5-4577-A74F-C87019CC4FAF}"/>
    <cellStyle name="SAPBEXinputData" xfId="73" xr:uid="{00000000-0005-0000-0000-000062000000}"/>
    <cellStyle name="SAPBEXItemHeader" xfId="74" xr:uid="{00000000-0005-0000-0000-000063000000}"/>
    <cellStyle name="SAPBEXItemHeader 2" xfId="6306" xr:uid="{F148952B-B5F8-44EA-9036-FDB6FF2D7960}"/>
    <cellStyle name="SAPBEXItemHeader 3" xfId="7380" xr:uid="{FB62FC19-A8E6-4318-A735-84865CC01C55}"/>
    <cellStyle name="SAPBEXItemHeader 4" xfId="10833" xr:uid="{A25E8218-7EAD-40D6-BA2C-B76A771EBB54}"/>
    <cellStyle name="SAPBEXItemHeader 5" xfId="13502" xr:uid="{767F59AE-491C-459D-A245-BFA87F1E5CFD}"/>
    <cellStyle name="SAPBEXresData" xfId="75" xr:uid="{00000000-0005-0000-0000-000064000000}"/>
    <cellStyle name="SAPBEXresData 2" xfId="6307" xr:uid="{4CBFADC1-53B4-4266-89AC-43EB8F189B65}"/>
    <cellStyle name="SAPBEXresData 3" xfId="7155" xr:uid="{E42B26FB-10E0-43F2-AD60-561039E46D34}"/>
    <cellStyle name="SAPBEXresData 4" xfId="10832" xr:uid="{9D332678-024A-4A86-BF18-84D6C2B6C0B2}"/>
    <cellStyle name="SAPBEXresData 5" xfId="13503" xr:uid="{16D06D89-1F35-4F3E-8ACE-C4361866DABD}"/>
    <cellStyle name="SAPBEXresDataEmph" xfId="76" xr:uid="{00000000-0005-0000-0000-000065000000}"/>
    <cellStyle name="SAPBEXresDataEmph 2" xfId="6308" xr:uid="{F993A34C-9A4F-4F0A-B887-C7BEC6ABD2CB}"/>
    <cellStyle name="SAPBEXresItem" xfId="77" xr:uid="{00000000-0005-0000-0000-000066000000}"/>
    <cellStyle name="SAPBEXresItem 2" xfId="6309" xr:uid="{636272C0-5112-4500-9816-E1C765699A2C}"/>
    <cellStyle name="SAPBEXresItem 3" xfId="7157" xr:uid="{E0B325E8-2BF9-48F5-9092-5F0AB3641995}"/>
    <cellStyle name="SAPBEXresItem 4" xfId="10831" xr:uid="{467B58B7-149F-4AA6-BFD3-F77CE8EA52D6}"/>
    <cellStyle name="SAPBEXresItem 5" xfId="13505" xr:uid="{69AF148F-53B8-48E9-B889-09ED3A653201}"/>
    <cellStyle name="SAPBEXresItemX" xfId="78" xr:uid="{00000000-0005-0000-0000-000067000000}"/>
    <cellStyle name="SAPBEXresItemX 2" xfId="6310" xr:uid="{DF5FDC5C-2DE6-4FCB-B476-394266225832}"/>
    <cellStyle name="SAPBEXresItemX 3" xfId="6377" xr:uid="{40660C5C-A5EE-4286-9036-98B486D2BFF3}"/>
    <cellStyle name="SAPBEXresItemX 4" xfId="10830" xr:uid="{6ECD0626-FF10-4C44-80F6-17A621B5E342}"/>
    <cellStyle name="SAPBEXresItemX 5" xfId="13506" xr:uid="{FD2FE6C6-473F-4CC7-A15E-5397DDFA9D0B}"/>
    <cellStyle name="SAPBEXstdData" xfId="79" xr:uid="{00000000-0005-0000-0000-000068000000}"/>
    <cellStyle name="SAPBEXstdData 2" xfId="6311" xr:uid="{6D61D2A3-DD64-4095-9CD3-8C9E8F75EEFF}"/>
    <cellStyle name="SAPBEXstdData 3" xfId="13507" xr:uid="{4CE308D1-393A-4B1B-9A80-90D5379FD6E0}"/>
    <cellStyle name="SAPBEXstdDataEmph" xfId="80" xr:uid="{00000000-0005-0000-0000-000069000000}"/>
    <cellStyle name="SAPBEXstdDataEmph 2" xfId="6312" xr:uid="{CBAD8ED6-8948-45C4-9E9A-B066BFD9E783}"/>
    <cellStyle name="SAPBEXstdDataEmph 3" xfId="13508" xr:uid="{7CB55784-7697-4C18-82EC-3FBFC07B8DF8}"/>
    <cellStyle name="SAPBEXstdItem" xfId="81" xr:uid="{00000000-0005-0000-0000-00006A000000}"/>
    <cellStyle name="SAPBEXstdItem 2" xfId="6313" xr:uid="{B2D3116A-0B33-4197-9B13-01EA62D8CC46}"/>
    <cellStyle name="SAPBEXstdItem 3" xfId="13509" xr:uid="{4EF2F7C0-47A5-4ACD-8B44-C96058945EE8}"/>
    <cellStyle name="SAPBEXstdItemX" xfId="82" xr:uid="{00000000-0005-0000-0000-00006B000000}"/>
    <cellStyle name="SAPBEXstdItemX 2" xfId="6314" xr:uid="{97A11BEB-6C7F-43B7-B5C8-BACA9F7F5512}"/>
    <cellStyle name="SAPBEXstdItemX 3" xfId="7379" xr:uid="{3EF29CE9-7F5C-4D99-8A4B-D81743979535}"/>
    <cellStyle name="SAPBEXstdItemX 4" xfId="10829" xr:uid="{EE6E175C-F0C6-46A9-B513-11B935757242}"/>
    <cellStyle name="SAPBEXstdItemX 5" xfId="13510" xr:uid="{DCA19EA4-0FAA-4F88-AA4F-F1423F8B71E0}"/>
    <cellStyle name="SAPBEXtitle" xfId="83" xr:uid="{00000000-0005-0000-0000-00006C000000}"/>
    <cellStyle name="SAPBEXtitle 2" xfId="6315" xr:uid="{23C2F125-AA6D-4675-ABF4-E7F9125F7C4E}"/>
    <cellStyle name="SAPBEXtitle 3" xfId="13511" xr:uid="{DBE4B5EB-2287-48E2-B77F-6FAFB5A13594}"/>
    <cellStyle name="SAPBEXunassignedItem" xfId="84" xr:uid="{00000000-0005-0000-0000-00006D000000}"/>
    <cellStyle name="SAPBEXunassignedItem 2" xfId="6316" xr:uid="{3EC38B79-4E7C-4838-8E76-1656DC6E38F0}"/>
    <cellStyle name="SAPBEXundefined" xfId="85" xr:uid="{00000000-0005-0000-0000-00006E000000}"/>
    <cellStyle name="SAPBEXundefined 2" xfId="6317" xr:uid="{937E9AC2-DB77-4BFE-A489-E3F20769877B}"/>
    <cellStyle name="SAPBEXundefined 3" xfId="13513" xr:uid="{41A4512C-FB6E-4FF5-B98D-EDED639A820F}"/>
    <cellStyle name="Schlecht" xfId="351" xr:uid="{2CD0BFDA-53D7-4557-B884-5C122E5E21BC}"/>
    <cellStyle name="secondary" xfId="3300" xr:uid="{4D6FFABF-6368-48C0-AB04-FA1A00E10FD8}"/>
    <cellStyle name="secondary 2" xfId="7376" xr:uid="{615CFDCB-32B0-44CA-9C65-1D367C8F7320}"/>
    <cellStyle name="secondary 3" xfId="10065" xr:uid="{F3D53243-DB63-45A0-B22C-EEB89763709F}"/>
    <cellStyle name="secondary 4" xfId="10285" xr:uid="{E1F221BC-C03D-42A3-9110-547CD514A6C4}"/>
    <cellStyle name="secondary 5" xfId="17707" xr:uid="{C4769DAA-8402-449A-AC62-63D24E58A4DA}"/>
    <cellStyle name="secondary 6" xfId="18964" xr:uid="{48C9C08C-9320-41A2-8B6F-2C2B3A62B40C}"/>
    <cellStyle name="Selection" xfId="11095" xr:uid="{9FDCA2E2-6A24-4E1F-98ED-2CEE14AD134B}"/>
    <cellStyle name="Shade" xfId="195" xr:uid="{064F84E6-AE04-4FD4-844D-68EE247D7AC2}"/>
    <cellStyle name="Shade 2" xfId="352" xr:uid="{574DE4CD-89BD-4AFA-A613-AACD43BF4301}"/>
    <cellStyle name="Shade 2 2" xfId="612" xr:uid="{56A86A3D-8A9C-4AC9-83E5-6A3DB5FEEE17}"/>
    <cellStyle name="Shade 2 2 2" xfId="697" xr:uid="{AFB19D8D-68AD-4429-854F-2A34A389DF93}"/>
    <cellStyle name="Shade 2 2 2 10" xfId="13757" xr:uid="{B5789981-CF2C-4562-A768-CFC0C1A8220C}"/>
    <cellStyle name="Shade 2 2 2 11" xfId="17951" xr:uid="{B32822D0-D301-4EB2-AB4C-6BD72353B26E}"/>
    <cellStyle name="Shade 2 2 2 2" xfId="912" xr:uid="{EE7B2D51-5E76-4758-A3DA-2446CF00CF08}"/>
    <cellStyle name="Shade 2 2 2 2 10" xfId="18165" xr:uid="{33144287-755B-44C1-BEBA-12D9A40FF4B9}"/>
    <cellStyle name="Shade 2 2 2 2 2" xfId="1421" xr:uid="{F8D8FD19-3E23-4202-BEE8-009D5691F9D2}"/>
    <cellStyle name="Shade 2 2 2 2 2 2" xfId="4757" xr:uid="{F6DC1B24-7049-4546-BF82-F33E7D981CD8}"/>
    <cellStyle name="Shade 2 2 2 2 2 2 2" xfId="16189" xr:uid="{136B09A8-0BCB-47F7-96ED-D1F264C5A28F}"/>
    <cellStyle name="Shade 2 2 2 2 2 3" xfId="4254" xr:uid="{E77CAE7C-4FDB-4E0F-A79A-43A69AC80A0B}"/>
    <cellStyle name="Shade 2 2 2 2 2 3 2" xfId="15686" xr:uid="{3C2FAAE1-7B21-4850-89C1-0221BAB6F3C6}"/>
    <cellStyle name="Shade 2 2 2 2 2 4" xfId="6973" xr:uid="{5BDE7537-87B1-4AAA-8A6A-0280709026DE}"/>
    <cellStyle name="Shade 2 2 2 2 2 5" xfId="9003" xr:uid="{0F977064-C9AE-44BE-B256-382077675C0D}"/>
    <cellStyle name="Shade 2 2 2 2 2 6" xfId="9601" xr:uid="{8C2F637A-4490-4BD1-9292-21E1F6008636}"/>
    <cellStyle name="Shade 2 2 2 2 2 7" xfId="11893" xr:uid="{0A258957-0EFC-464D-85B7-3A7D1FA4F8AC}"/>
    <cellStyle name="Shade 2 2 2 2 2 8" xfId="14369" xr:uid="{B16A8B04-9EFD-4CBE-9F4F-93C36DE99D8B}"/>
    <cellStyle name="Shade 2 2 2 2 2 9" xfId="18673" xr:uid="{2DBDE988-3647-4818-88B5-161C542468C4}"/>
    <cellStyle name="Shade 2 2 2 2 3" xfId="4855" xr:uid="{D79D0F9E-46EF-42E2-A727-F4660B6D15F7}"/>
    <cellStyle name="Shade 2 2 2 2 3 2" xfId="16287" xr:uid="{1865A685-5FC8-4814-88B4-43D0D46BA4BF}"/>
    <cellStyle name="Shade 2 2 2 2 4" xfId="4990" xr:uid="{D45F1E41-6EA1-4D43-B046-387F7C8003B9}"/>
    <cellStyle name="Shade 2 2 2 2 4 2" xfId="16422" xr:uid="{BA4A9BF6-EE57-488A-BF26-9ABC3AACA0D0}"/>
    <cellStyle name="Shade 2 2 2 2 5" xfId="6573" xr:uid="{1F5BA67C-702C-4D81-A094-E7DB01F6A8D4}"/>
    <cellStyle name="Shade 2 2 2 2 6" xfId="8540" xr:uid="{4DCAE668-670B-4BBF-80AE-B4161B267850}"/>
    <cellStyle name="Shade 2 2 2 2 7" xfId="9935" xr:uid="{71183D26-1BD7-4182-BEF7-341E4BF4B1CC}"/>
    <cellStyle name="Shade 2 2 2 2 8" xfId="12696" xr:uid="{CD9E2ABD-A845-4DCF-B6F2-D08C108DD473}"/>
    <cellStyle name="Shade 2 2 2 2 9" xfId="13704" xr:uid="{5F0917C6-CF2C-4AA4-BA9C-BFE15C7723B5}"/>
    <cellStyle name="Shade 2 2 2 3" xfId="1439" xr:uid="{7467E44D-BCCC-4C0C-B194-AD11E128443A}"/>
    <cellStyle name="Shade 2 2 2 3 2" xfId="5376" xr:uid="{740445AF-E781-4062-938B-BBC801BB56E3}"/>
    <cellStyle name="Shade 2 2 2 3 2 2" xfId="16808" xr:uid="{CA49DAD6-2B04-428D-89F8-CAD78DEF6AAB}"/>
    <cellStyle name="Shade 2 2 2 3 3" xfId="4922" xr:uid="{0F89B474-B1CC-47A3-9C5D-129476F77E10}"/>
    <cellStyle name="Shade 2 2 2 3 3 2" xfId="16354" xr:uid="{695918E7-98F3-4F0A-824F-A7D2F85C9D08}"/>
    <cellStyle name="Shade 2 2 2 3 4" xfId="6985" xr:uid="{8201EB78-5149-4202-8740-DBB1B90938F2}"/>
    <cellStyle name="Shade 2 2 2 3 5" xfId="9021" xr:uid="{035A2CE3-779A-45D4-A7EB-156A796B8DD2}"/>
    <cellStyle name="Shade 2 2 2 3 6" xfId="9589" xr:uid="{BD756CA8-686F-4B23-A97D-2C93526FFADC}"/>
    <cellStyle name="Shade 2 2 2 3 7" xfId="12238" xr:uid="{ACE72C57-2A9D-4361-AF15-EC1569885581}"/>
    <cellStyle name="Shade 2 2 2 3 8" xfId="14354" xr:uid="{8E65F7CE-CDE1-4824-A55C-7E654A8CE66D}"/>
    <cellStyle name="Shade 2 2 2 3 9" xfId="18691" xr:uid="{270D6DF1-F213-4639-9D41-FBEB076E1786}"/>
    <cellStyle name="Shade 2 2 2 4" xfId="4306" xr:uid="{58658BB6-8A04-43E0-90D4-0E3F8E3DB366}"/>
    <cellStyle name="Shade 2 2 2 4 2" xfId="15738" xr:uid="{5B839139-9F05-43B9-B1CF-A68F417A58CA}"/>
    <cellStyle name="Shade 2 2 2 5" xfId="4366" xr:uid="{249C0745-3389-4FCD-A0F4-9FC3EEFDD4AA}"/>
    <cellStyle name="Shade 2 2 2 5 2" xfId="15798" xr:uid="{DFF81305-FF4A-4DD6-8307-353055AC13BB}"/>
    <cellStyle name="Shade 2 2 2 6" xfId="6420" xr:uid="{8C5D4A5C-EA7F-4E30-A82F-F1AF264A9D4D}"/>
    <cellStyle name="Shade 2 2 2 7" xfId="8392" xr:uid="{154571F0-E2AC-45CA-985B-B4DF8FB9C9D2}"/>
    <cellStyle name="Shade 2 2 2 8" xfId="8382" xr:uid="{78211078-D0FE-4499-A9C3-7AF4BF5381A2}"/>
    <cellStyle name="Shade 2 2 2 9" xfId="11680" xr:uid="{DC06739D-699B-466C-89D7-8923DA50C4BC}"/>
    <cellStyle name="Shade 2 2 3" xfId="900" xr:uid="{D96F4407-7610-4953-A260-7C34799911FC}"/>
    <cellStyle name="Shade 2 2 3 10" xfId="18153" xr:uid="{293F7B57-C328-4094-9E3B-1D69AD032301}"/>
    <cellStyle name="Shade 2 2 3 2" xfId="1274" xr:uid="{F013D010-ED3F-4302-ABEA-6CFD606AED14}"/>
    <cellStyle name="Shade 2 2 3 2 2" xfId="5499" xr:uid="{845DE876-CC68-4EA1-B3B3-60F5DA9B67AD}"/>
    <cellStyle name="Shade 2 2 3 2 2 2" xfId="16931" xr:uid="{D2032B7E-4AE6-4724-8FEB-D30018D150A9}"/>
    <cellStyle name="Shade 2 2 3 2 3" xfId="5102" xr:uid="{03E8F14D-79C2-4908-8D41-3F97D88BF18B}"/>
    <cellStyle name="Shade 2 2 3 2 3 2" xfId="16534" xr:uid="{6658D1B9-3B53-4ED3-870D-1831CEB5782E}"/>
    <cellStyle name="Shade 2 2 3 2 4" xfId="6857" xr:uid="{1E0B1DE2-347F-40A0-BC3A-D3161F04FF67}"/>
    <cellStyle name="Shade 2 2 3 2 5" xfId="8856" xr:uid="{ED952047-C9CC-4823-9CD0-3C75AA3BBE1C}"/>
    <cellStyle name="Shade 2 2 3 2 6" xfId="9683" xr:uid="{6668067F-C9B8-4CBA-AD08-9ED1BCA7962D}"/>
    <cellStyle name="Shade 2 2 3 2 7" xfId="11361" xr:uid="{5F0965C3-2A35-4B1E-9A3C-FA55C261B027}"/>
    <cellStyle name="Shade 2 2 3 2 8" xfId="14468" xr:uid="{49015A46-981B-43B5-AC60-8FB44880A51E}"/>
    <cellStyle name="Shade 2 2 3 2 9" xfId="18526" xr:uid="{1AC6E4C9-A9D0-4761-92E2-07E0E4691987}"/>
    <cellStyle name="Shade 2 2 3 3" xfId="5657" xr:uid="{E3617217-382B-488F-9777-B0763A33C07C}"/>
    <cellStyle name="Shade 2 2 3 3 2" xfId="17089" xr:uid="{1611298B-D028-43D9-9C29-72DAA25DB345}"/>
    <cellStyle name="Shade 2 2 3 4" xfId="4013" xr:uid="{7687F9CD-C52F-45CF-B88A-65289426C664}"/>
    <cellStyle name="Shade 2 2 3 4 2" xfId="15445" xr:uid="{0D96C72B-D067-4224-B5C2-CF9B89C4BF07}"/>
    <cellStyle name="Shade 2 2 3 5" xfId="6564" xr:uid="{E8055685-1E49-4AF3-8576-72C2B3C3AAA5}"/>
    <cellStyle name="Shade 2 2 3 6" xfId="8531" xr:uid="{0E1BDE1F-4329-4F46-859B-FCE08E98BE47}"/>
    <cellStyle name="Shade 2 2 3 7" xfId="9945" xr:uid="{53101CB3-5DA6-4274-A708-1CB955916F7E}"/>
    <cellStyle name="Shade 2 2 3 8" xfId="11790" xr:uid="{0718E52D-4526-4966-BF2A-61FC1C048CDA}"/>
    <cellStyle name="Shade 2 2 3 9" xfId="13709" xr:uid="{4CD710AD-BDC6-4547-95EB-4F654517449A}"/>
    <cellStyle name="Shade 2 3" xfId="460" xr:uid="{8EDB229C-8035-412B-A483-C258360EFEA9}"/>
    <cellStyle name="Shade 2 3 10" xfId="10017" xr:uid="{185CAB05-6488-4577-B716-29685E3DC11D}"/>
    <cellStyle name="Shade 2 3 11" xfId="11307" xr:uid="{4109B866-0B66-489D-929C-6CD9A2926A99}"/>
    <cellStyle name="Shade 2 3 12" xfId="14131" xr:uid="{E3E872B3-D20C-40D5-A03F-E42DB578FA1B}"/>
    <cellStyle name="Shade 2 3 13" xfId="17918" xr:uid="{6E57E4F0-AA37-4DB0-83A7-B718A5E48985}"/>
    <cellStyle name="Shade 2 3 2" xfId="797" xr:uid="{013869E9-F2D5-4D30-A2C3-02972B129EB2}"/>
    <cellStyle name="Shade 2 3 2 10" xfId="14705" xr:uid="{E8A48BCB-664A-462D-AB06-BC303F2A6C85}"/>
    <cellStyle name="Shade 2 3 2 11" xfId="18051" xr:uid="{3E7A3F99-2CF2-4C23-8EC1-43D661D245CF}"/>
    <cellStyle name="Shade 2 3 2 2" xfId="1012" xr:uid="{69C16B88-50F8-400B-BD5F-32D85E8BA85F}"/>
    <cellStyle name="Shade 2 3 2 2 10" xfId="18265" xr:uid="{A4C01775-A96E-4BAA-8697-CDD7001588BC}"/>
    <cellStyle name="Shade 2 3 2 2 2" xfId="1480" xr:uid="{B8B0054A-7C79-4F74-8C18-663681F87B3B}"/>
    <cellStyle name="Shade 2 3 2 2 2 2" xfId="4741" xr:uid="{B378CBA1-2EFE-4108-9E64-CBF8FF63A905}"/>
    <cellStyle name="Shade 2 3 2 2 2 2 2" xfId="16173" xr:uid="{E54AA36F-B6E9-406D-8347-0AA79AD056E9}"/>
    <cellStyle name="Shade 2 3 2 2 2 3" xfId="5726" xr:uid="{2A05FF30-03F3-4230-BF13-4BBEBDE04D6D}"/>
    <cellStyle name="Shade 2 3 2 2 2 3 2" xfId="17158" xr:uid="{B2F07BC9-9449-45C2-9AC4-9AF41EFDCFDF}"/>
    <cellStyle name="Shade 2 3 2 2 2 4" xfId="7020" xr:uid="{A97EA3DC-468C-4CAC-90AF-1F7DF967A6EA}"/>
    <cellStyle name="Shade 2 3 2 2 2 5" xfId="9062" xr:uid="{46D1560F-6B29-4540-8CA0-9BD63AE5F891}"/>
    <cellStyle name="Shade 2 3 2 2 2 6" xfId="9577" xr:uid="{B0D2241D-2926-46AB-91F5-6A8FE4246F50}"/>
    <cellStyle name="Shade 2 3 2 2 2 7" xfId="11329" xr:uid="{247972D3-9172-469D-962A-B82E5F88D93A}"/>
    <cellStyle name="Shade 2 3 2 2 2 8" xfId="13960" xr:uid="{3ECF92F9-62DF-446D-94A1-4145790074EC}"/>
    <cellStyle name="Shade 2 3 2 2 2 9" xfId="18732" xr:uid="{D809FF79-367D-487D-A752-FE2278C571CE}"/>
    <cellStyle name="Shade 2 3 2 2 3" xfId="3936" xr:uid="{793B8882-2CFD-41D7-89CA-24C20A4D4E49}"/>
    <cellStyle name="Shade 2 3 2 2 3 2" xfId="15368" xr:uid="{1982CB61-BECA-459E-BAFC-85679E3C3320}"/>
    <cellStyle name="Shade 2 3 2 2 4" xfId="5003" xr:uid="{3C7D7474-746B-4AF6-832D-443E675425AA}"/>
    <cellStyle name="Shade 2 3 2 2 4 2" xfId="16435" xr:uid="{BA23762D-1B39-43B3-A847-A54C9EDDFB86}"/>
    <cellStyle name="Shade 2 3 2 2 5" xfId="6650" xr:uid="{ADD843E0-4702-47B4-8392-D7D5E58AFCF8}"/>
    <cellStyle name="Shade 2 3 2 2 6" xfId="8613" xr:uid="{DE5FF8A8-1267-4EF3-A1CA-C78DD40CE2D4}"/>
    <cellStyle name="Shade 2 3 2 2 7" xfId="9879" xr:uid="{EDB0CA38-BE11-42E7-BAAF-D0F9EF2F9B74}"/>
    <cellStyle name="Shade 2 3 2 2 8" xfId="11247" xr:uid="{1FC8FFE5-6DB6-4104-82DC-37CCC00F1693}"/>
    <cellStyle name="Shade 2 3 2 2 9" xfId="14073" xr:uid="{6F577FA7-BC26-4362-96CE-98C5672ABD03}"/>
    <cellStyle name="Shade 2 3 2 3" xfId="1411" xr:uid="{D404B913-F278-4538-AC03-9C6A27C4D2E9}"/>
    <cellStyle name="Shade 2 3 2 3 2" xfId="3721" xr:uid="{124AED97-9E6F-4B55-B315-CCB8E2BA877E}"/>
    <cellStyle name="Shade 2 3 2 3 2 2" xfId="15153" xr:uid="{A2FDED8D-0DBE-48A2-AE82-5FEA9C32F7E9}"/>
    <cellStyle name="Shade 2 3 2 3 3" xfId="3810" xr:uid="{583A2C18-398D-49F8-9C25-A898F62041B0}"/>
    <cellStyle name="Shade 2 3 2 3 3 2" xfId="15242" xr:uid="{A24733C3-289E-4C30-ACA8-45F5708307A9}"/>
    <cellStyle name="Shade 2 3 2 3 4" xfId="6963" xr:uid="{018327C8-C691-404E-982C-F8C2BD854A12}"/>
    <cellStyle name="Shade 2 3 2 3 5" xfId="8993" xr:uid="{91641521-FB57-4BF8-82AC-80CF8CF94C77}"/>
    <cellStyle name="Shade 2 3 2 3 6" xfId="9204" xr:uid="{84D69248-9500-49A8-910A-C377BCEC02BD}"/>
    <cellStyle name="Shade 2 3 2 3 7" xfId="12004" xr:uid="{4E28BE77-3809-4F25-844B-CC61E3F65B7E}"/>
    <cellStyle name="Shade 2 3 2 3 8" xfId="13971" xr:uid="{34970133-0B61-4062-A286-A491905CEF46}"/>
    <cellStyle name="Shade 2 3 2 3 9" xfId="18663" xr:uid="{06B0F778-B417-4D2B-8F5A-13BA979B3993}"/>
    <cellStyle name="Shade 2 3 2 4" xfId="4178" xr:uid="{E24E5224-A3D8-4EAB-AC48-D165A685A38D}"/>
    <cellStyle name="Shade 2 3 2 4 2" xfId="15610" xr:uid="{65233796-6D8E-40AB-8164-65184FB39E04}"/>
    <cellStyle name="Shade 2 3 2 5" xfId="4946" xr:uid="{953C768C-5D9D-4794-AA6C-2E1CFB490157}"/>
    <cellStyle name="Shade 2 3 2 5 2" xfId="16378" xr:uid="{AC47D8CB-5B60-4AEB-99D9-650B28106D76}"/>
    <cellStyle name="Shade 2 3 2 6" xfId="6499" xr:uid="{C3B6F590-3D48-41C5-A3B9-B4546C207624}"/>
    <cellStyle name="Shade 2 3 2 7" xfId="8465" xr:uid="{02DA9D22-8D90-48D6-85A3-99377ED1D9A6}"/>
    <cellStyle name="Shade 2 3 2 8" xfId="8341" xr:uid="{ED497E57-0A36-4F6A-A61F-0932236A921A}"/>
    <cellStyle name="Shade 2 3 2 9" xfId="11913" xr:uid="{2155D5AA-064C-4A10-85E5-D2C2EA52249D}"/>
    <cellStyle name="Shade 2 3 3" xfId="826" xr:uid="{2E5C6422-89FC-4EAF-832E-DA0ECCAF7F4B}"/>
    <cellStyle name="Shade 2 3 3 10" xfId="13733" xr:uid="{F82B2364-FFD4-4BE1-8A18-44063C79CB3D}"/>
    <cellStyle name="Shade 2 3 3 11" xfId="18080" xr:uid="{AD2CF17B-07E5-4C1D-9CB0-8FD7661529B9}"/>
    <cellStyle name="Shade 2 3 3 2" xfId="1041" xr:uid="{B982C744-A489-450D-8BBF-59FA63E309CE}"/>
    <cellStyle name="Shade 2 3 3 2 10" xfId="18294" xr:uid="{B8FA5682-D681-49A7-BC8E-250454891A16}"/>
    <cellStyle name="Shade 2 3 3 2 2" xfId="1178" xr:uid="{83052DAB-D0B3-425A-A395-A0C1969A3A1E}"/>
    <cellStyle name="Shade 2 3 3 2 2 2" xfId="4807" xr:uid="{C58D3D9E-C43D-4B9C-AF48-8628F0DC4DBF}"/>
    <cellStyle name="Shade 2 3 3 2 2 2 2" xfId="16239" xr:uid="{063B4D7B-E84D-4087-B8E6-148B7AC64A47}"/>
    <cellStyle name="Shade 2 3 3 2 2 3" xfId="5237" xr:uid="{6CA7B6A1-5C7A-4CAD-80A1-037D1E80E570}"/>
    <cellStyle name="Shade 2 3 3 2 2 3 2" xfId="16669" xr:uid="{983BAF54-B7F5-43B2-9736-2309DB554CE8}"/>
    <cellStyle name="Shade 2 3 3 2 2 4" xfId="6781" xr:uid="{FD02467E-3E22-4FC8-807C-F9AFB7FFC681}"/>
    <cellStyle name="Shade 2 3 3 2 2 5" xfId="8760" xr:uid="{44B746AA-C01F-4275-9815-73871A4C592C}"/>
    <cellStyle name="Shade 2 3 3 2 2 6" xfId="9751" xr:uid="{E5D623CB-2BD2-4C5D-9AA3-5D7B7C3C675D}"/>
    <cellStyle name="Shade 2 3 3 2 2 7" xfId="12398" xr:uid="{7F58064F-0BDF-42F4-884D-ACF0B09B85A9}"/>
    <cellStyle name="Shade 2 3 3 2 2 8" xfId="14545" xr:uid="{93FE9627-CF7C-4555-9509-1B9BFA7C2B60}"/>
    <cellStyle name="Shade 2 3 3 2 2 9" xfId="18430" xr:uid="{12F17D51-7D5B-4540-866B-68C6D948660D}"/>
    <cellStyle name="Shade 2 3 3 2 3" xfId="4837" xr:uid="{825E7F9B-8A92-49F9-AB4C-A40834267844}"/>
    <cellStyle name="Shade 2 3 3 2 3 2" xfId="16269" xr:uid="{AE5B0BC6-ADDE-4582-BC39-7BAE76AAF818}"/>
    <cellStyle name="Shade 2 3 3 2 4" xfId="5019" xr:uid="{A4EA4A08-B4A0-4B0A-88F8-5FC287B4AF3A}"/>
    <cellStyle name="Shade 2 3 3 2 4 2" xfId="16451" xr:uid="{133F9268-CDB6-4B8C-BA75-9F17691AE4A7}"/>
    <cellStyle name="Shade 2 3 3 2 5" xfId="6671" xr:uid="{F4EA433A-806D-42FB-9238-E533510148A4}"/>
    <cellStyle name="Shade 2 3 3 2 6" xfId="8631" xr:uid="{55DA4F10-118E-495B-AA25-5448674707F8}"/>
    <cellStyle name="Shade 2 3 3 2 7" xfId="9856" xr:uid="{5500B45A-2953-44C6-927D-02C0064A951E}"/>
    <cellStyle name="Shade 2 3 3 2 8" xfId="13070" xr:uid="{C143C64F-C593-4879-A81A-2A2D27349ED5}"/>
    <cellStyle name="Shade 2 3 3 2 9" xfId="14625" xr:uid="{F9DEDE16-4C65-4362-A039-7858A4A9BEED}"/>
    <cellStyle name="Shade 2 3 3 3" xfId="1316" xr:uid="{2099ACBC-FC6B-4802-8F81-B5CB1E06864E}"/>
    <cellStyle name="Shade 2 3 3 3 2" xfId="5467" xr:uid="{3A124263-1402-48C2-A4C6-9BD68ACBB363}"/>
    <cellStyle name="Shade 2 3 3 3 2 2" xfId="16899" xr:uid="{940A16D8-72A6-4B7D-8852-AEF804112FC3}"/>
    <cellStyle name="Shade 2 3 3 3 3" xfId="4676" xr:uid="{3E0292CE-D438-4746-A043-01F692FDB9A4}"/>
    <cellStyle name="Shade 2 3 3 3 3 2" xfId="16108" xr:uid="{56400689-59FD-4427-B982-8861762A949D}"/>
    <cellStyle name="Shade 2 3 3 3 4" xfId="6888" xr:uid="{8C4BF5AC-C80B-43D2-BF2B-69D5E49187B0}"/>
    <cellStyle name="Shade 2 3 3 3 5" xfId="8898" xr:uid="{2F0A267E-07EB-4D9F-90C3-809743ABAAF5}"/>
    <cellStyle name="Shade 2 3 3 3 6" xfId="9653" xr:uid="{56CBB6FC-6107-42A1-B2A7-5A019D469783}"/>
    <cellStyle name="Shade 2 3 3 3 7" xfId="12437" xr:uid="{73B87C75-C8B8-40D3-943B-B37E8089A5FC}"/>
    <cellStyle name="Shade 2 3 3 3 8" xfId="14442" xr:uid="{6D28BD0F-6C01-478F-99B5-7713C30F3FEA}"/>
    <cellStyle name="Shade 2 3 3 3 9" xfId="18568" xr:uid="{4743E9F9-EA61-4398-BE5E-947B74A928CA}"/>
    <cellStyle name="Shade 2 3 3 4" xfId="4209" xr:uid="{355A3D82-6B96-41D5-B01E-02DD75D47FF9}"/>
    <cellStyle name="Shade 2 3 3 4 2" xfId="15641" xr:uid="{77B7AE03-49EF-4FEE-A843-354BCA7A6A09}"/>
    <cellStyle name="Shade 2 3 3 5" xfId="5752" xr:uid="{450EF18C-7DD5-49F4-8B29-AA4F5E3EE855}"/>
    <cellStyle name="Shade 2 3 3 5 2" xfId="17184" xr:uid="{4B09A7E3-93D5-4553-8F49-491FC0206847}"/>
    <cellStyle name="Shade 2 3 3 6" xfId="6521" xr:uid="{21D55CC2-1983-43BB-9F52-648A9F321B2F}"/>
    <cellStyle name="Shade 2 3 3 7" xfId="8483" xr:uid="{8691880F-4D7C-4C2F-A005-9E682636688B}"/>
    <cellStyle name="Shade 2 3 3 8" xfId="9975" xr:uid="{4BA6D08B-3008-4900-B376-74780FAB930F}"/>
    <cellStyle name="Shade 2 3 3 9" xfId="12742" xr:uid="{10A28295-A962-4C07-AE1D-E5F31638BBBA}"/>
    <cellStyle name="Shade 2 3 4" xfId="740" xr:uid="{25725FB7-B8A9-40AA-98C8-323CCAEA5223}"/>
    <cellStyle name="Shade 2 3 4 10" xfId="14738" xr:uid="{214E06AC-8A91-48DA-805D-3F104AEAC530}"/>
    <cellStyle name="Shade 2 3 4 11" xfId="17994" xr:uid="{4D9C21DE-AB00-4363-8AA8-B08A2AC47509}"/>
    <cellStyle name="Shade 2 3 4 2" xfId="955" xr:uid="{7F0FB1D9-0F6A-422B-8638-EACD2C54C9B8}"/>
    <cellStyle name="Shade 2 3 4 2 10" xfId="18208" xr:uid="{BFEF7E3E-6FEC-420F-9219-E75E04F59081}"/>
    <cellStyle name="Shade 2 3 4 2 2" xfId="1269" xr:uid="{EDAC5EDB-BB13-4180-B1D2-87AB0B2023C0}"/>
    <cellStyle name="Shade 2 3 4 2 2 2" xfId="5504" xr:uid="{B7B3EA11-CA81-4568-9688-C24A866E4200}"/>
    <cellStyle name="Shade 2 3 4 2 2 2 2" xfId="16936" xr:uid="{F273D163-621E-49D9-8A60-4CF81B2255D1}"/>
    <cellStyle name="Shade 2 3 4 2 2 3" xfId="3873" xr:uid="{435588CF-5AD9-4798-96B8-344491708EBF}"/>
    <cellStyle name="Shade 2 3 4 2 2 3 2" xfId="15305" xr:uid="{5127A4C0-B5DC-4DA7-B680-323236386772}"/>
    <cellStyle name="Shade 2 3 4 2 2 4" xfId="6853" xr:uid="{EBA39655-4264-4BE2-9741-78CA60BE6328}"/>
    <cellStyle name="Shade 2 3 4 2 2 5" xfId="8851" xr:uid="{2B5F13D1-A697-45EC-9828-0A2FDA4A4E74}"/>
    <cellStyle name="Shade 2 3 4 2 2 6" xfId="9251" xr:uid="{37D89C79-72C3-4BD0-951F-DCAF6D66AB62}"/>
    <cellStyle name="Shade 2 3 4 2 2 7" xfId="11079" xr:uid="{E7E25995-6BE7-4825-94E4-21E64EB0DE1B}"/>
    <cellStyle name="Shade 2 3 4 2 2 8" xfId="14472" xr:uid="{DFE05B00-8D48-4631-B4AA-897BEA1A2C6C}"/>
    <cellStyle name="Shade 2 3 4 2 2 9" xfId="18521" xr:uid="{D1173A48-4154-4179-AB41-D79C8E7FD068}"/>
    <cellStyle name="Shade 2 3 4 2 3" xfId="5647" xr:uid="{9D2D3DA7-F5FF-4BD8-9C99-FDDCDA1418D7}"/>
    <cellStyle name="Shade 2 3 4 2 3 2" xfId="17079" xr:uid="{5A94F756-A778-44D9-B20E-4A8827E1D098}"/>
    <cellStyle name="Shade 2 3 4 2 4" xfId="4528" xr:uid="{78C5D404-2082-4473-89A3-FAEE47ED59F8}"/>
    <cellStyle name="Shade 2 3 4 2 4 2" xfId="15960" xr:uid="{149686B3-A747-499A-B73A-F38581ED3DA5}"/>
    <cellStyle name="Shade 2 3 4 2 5" xfId="6604" xr:uid="{F7221E9D-A0BC-48B8-A0EB-4E892089F627}"/>
    <cellStyle name="Shade 2 3 4 2 6" xfId="8568" xr:uid="{FF4C15DC-3D0A-4075-ACBF-1A5A1C51856A}"/>
    <cellStyle name="Shade 2 3 4 2 7" xfId="9910" xr:uid="{DB98263D-5CCE-4203-8B66-8F694DDC2483}"/>
    <cellStyle name="Shade 2 3 4 2 8" xfId="11962" xr:uid="{7AD5610F-1D74-4B95-B926-EB1B26D97C90}"/>
    <cellStyle name="Shade 2 3 4 2 9" xfId="13697" xr:uid="{C0C53CB1-26CF-4DB7-919B-1E56042473A0}"/>
    <cellStyle name="Shade 2 3 4 3" xfId="1303" xr:uid="{DFD687F3-A48F-468D-B438-008E1914C48F}"/>
    <cellStyle name="Shade 2 3 4 3 2" xfId="5477" xr:uid="{0E927608-B1F7-4C07-A3B6-1038F0E47FE3}"/>
    <cellStyle name="Shade 2 3 4 3 2 2" xfId="16909" xr:uid="{8F940971-9871-44EC-A70D-3CCD0F84E041}"/>
    <cellStyle name="Shade 2 3 4 3 3" xfId="4672" xr:uid="{002F4CFA-E5DB-4CC7-A784-6490D6AC9DCD}"/>
    <cellStyle name="Shade 2 3 4 3 3 2" xfId="16104" xr:uid="{035F3048-A2FD-43D1-BCE0-AC42A398E9A2}"/>
    <cellStyle name="Shade 2 3 4 3 4" xfId="6878" xr:uid="{93A1137E-1F73-48E2-B884-E4FFF35CDC14}"/>
    <cellStyle name="Shade 2 3 4 3 5" xfId="8885" xr:uid="{E639BF27-57C0-454E-9FBB-35E0CAF28ADD}"/>
    <cellStyle name="Shade 2 3 4 3 6" xfId="9664" xr:uid="{AF76F553-AFE6-48F8-8941-86FE6F88E816}"/>
    <cellStyle name="Shade 2 3 4 3 7" xfId="11585" xr:uid="{67E81F2B-3176-4661-A724-414D9382FD08}"/>
    <cellStyle name="Shade 2 3 4 3 8" xfId="14450" xr:uid="{14CF695A-D7F2-4E40-B264-BC9AE8E6BA4B}"/>
    <cellStyle name="Shade 2 3 4 3 9" xfId="18555" xr:uid="{4C5040D3-8AC7-4150-A656-31DCAF73990B}"/>
    <cellStyle name="Shade 2 3 4 4" xfId="5692" xr:uid="{D8B8BA13-79E3-4AF9-9C71-BBA5D0D5AB00}"/>
    <cellStyle name="Shade 2 3 4 4 2" xfId="17124" xr:uid="{5FFABB63-81EB-47D6-8919-03A675EA4038}"/>
    <cellStyle name="Shade 2 3 4 5" xfId="4354" xr:uid="{98326CE7-DE9B-42A3-AA63-683F68C9259C}"/>
    <cellStyle name="Shade 2 3 4 5 2" xfId="15786" xr:uid="{E28FB43F-8C77-4708-A94C-A722B229C400}"/>
    <cellStyle name="Shade 2 3 4 6" xfId="6452" xr:uid="{6563BA73-6E4E-4D07-8529-04433B1667AA}"/>
    <cellStyle name="Shade 2 3 4 7" xfId="8420" xr:uid="{2923C6CE-5865-4820-BD6C-F46A40F6672B}"/>
    <cellStyle name="Shade 2 3 4 8" xfId="9362" xr:uid="{35F1BD04-E426-4E97-8641-A51A7F4C158E}"/>
    <cellStyle name="Shade 2 3 4 9" xfId="11379" xr:uid="{0BB9A79D-C8EB-4455-BC0D-AC00F880052C}"/>
    <cellStyle name="Shade 2 3 5" xfId="1183" xr:uid="{B4DEC027-62C4-4BDC-B3D2-71C22EAC5E1C}"/>
    <cellStyle name="Shade 2 3 5 2" xfId="4027" xr:uid="{1C717C00-C43F-4CFE-9A07-0CAFD7810F3C}"/>
    <cellStyle name="Shade 2 3 5 2 2" xfId="15459" xr:uid="{BCF6736E-2DC0-41C1-87D2-7F9C8DB80F15}"/>
    <cellStyle name="Shade 2 3 5 3" xfId="4283" xr:uid="{3A20F622-EC13-46E9-BDEA-64CE8F7E79E0}"/>
    <cellStyle name="Shade 2 3 5 3 2" xfId="15715" xr:uid="{A349F126-B28E-4E05-948E-77272636E8A6}"/>
    <cellStyle name="Shade 2 3 5 4" xfId="6785" xr:uid="{F3E7F89A-09EB-4FC6-A513-32F2F6DEBB07}"/>
    <cellStyle name="Shade 2 3 5 5" xfId="8765" xr:uid="{C0BBA504-D7CE-4B54-8B01-D2AF80C41368}"/>
    <cellStyle name="Shade 2 3 5 6" xfId="9747" xr:uid="{E75F5CFD-BDCF-4E9D-9CBC-FDDA0B15F38B}"/>
    <cellStyle name="Shade 2 3 5 7" xfId="11649" xr:uid="{EA604227-46DE-4C25-8320-EC61EF38FE6A}"/>
    <cellStyle name="Shade 2 3 5 8" xfId="14540" xr:uid="{B587744F-C4FD-4D82-B56E-2C188C8D3A6F}"/>
    <cellStyle name="Shade 2 3 5 9" xfId="18435" xr:uid="{945F154B-70E0-40AE-963D-B483048C14DC}"/>
    <cellStyle name="Shade 2 3 6" xfId="5782" xr:uid="{2CCF314B-5823-49DB-8F3C-37BC17307210}"/>
    <cellStyle name="Shade 2 3 6 2" xfId="17214" xr:uid="{322D0182-4B8D-4190-AA1F-E50F6A95DD8A}"/>
    <cellStyle name="Shade 2 3 7" xfId="4490" xr:uid="{10448319-0212-45DB-A3C4-18F04FD64ECD}"/>
    <cellStyle name="Shade 2 3 7 2" xfId="15922" xr:uid="{AF422F80-A4A7-4679-9F96-F43B6C493519}"/>
    <cellStyle name="Shade 2 3 8" xfId="6399" xr:uid="{7D910F6F-FA16-4AD6-A2B5-50254FCAAF3F}"/>
    <cellStyle name="Shade 2 3 9" xfId="8229" xr:uid="{64DDCEB4-6766-409E-8A48-1FD04300AE4A}"/>
    <cellStyle name="Shade 3" xfId="611" xr:uid="{521163AB-FC74-44BA-A35F-F8C783772167}"/>
    <cellStyle name="Shade 3 2" xfId="751" xr:uid="{C5439EDB-6A16-420E-B0DD-116F4853452D}"/>
    <cellStyle name="Shade 3 2 10" xfId="13657" xr:uid="{A5618E22-BCBA-40AB-A8ED-702310DD3C02}"/>
    <cellStyle name="Shade 3 2 11" xfId="18005" xr:uid="{1C7C21A6-1B83-4A93-ADA6-E6AEA07E2E42}"/>
    <cellStyle name="Shade 3 2 2" xfId="966" xr:uid="{F1D09767-78FA-473A-9256-3A2C54F4059A}"/>
    <cellStyle name="Shade 3 2 2 10" xfId="18219" xr:uid="{F3F1435D-3F87-44EE-A987-CD0970F69757}"/>
    <cellStyle name="Shade 3 2 2 2" xfId="1075" xr:uid="{BF09CCB3-CB4C-487D-9B75-305F0DFF4CAE}"/>
    <cellStyle name="Shade 3 2 2 2 2" xfId="4051" xr:uid="{78EA5EC8-DF84-496B-84C7-5346B0B54FC0}"/>
    <cellStyle name="Shade 3 2 2 2 2 2" xfId="15483" xr:uid="{EA27222C-6878-4B5B-A508-C48A5842003D}"/>
    <cellStyle name="Shade 3 2 2 2 3" xfId="5038" xr:uid="{C1F5E029-6FB1-4B08-AF22-5CA7E0F3C0E5}"/>
    <cellStyle name="Shade 3 2 2 2 3 2" xfId="16470" xr:uid="{3991D0D6-82E5-4632-A2DD-947EFFCE6520}"/>
    <cellStyle name="Shade 3 2 2 2 4" xfId="6698" xr:uid="{5459098E-A61F-4719-8E74-CDA258C028C3}"/>
    <cellStyle name="Shade 3 2 2 2 5" xfId="8657" xr:uid="{9AA6966C-5616-4BD7-9ED7-E63B6023079E}"/>
    <cellStyle name="Shade 3 2 2 2 6" xfId="8120" xr:uid="{E32F3FEF-B1E5-46E7-A585-A5C77BC52575}"/>
    <cellStyle name="Shade 3 2 2 2 7" xfId="12727" xr:uid="{0C7BFDC3-6663-4CFA-B628-60558EF58389}"/>
    <cellStyle name="Shade 3 2 2 2 8" xfId="14611" xr:uid="{99827536-2B9E-4D61-82D4-425758D8CE3E}"/>
    <cellStyle name="Shade 3 2 2 2 9" xfId="18327" xr:uid="{9C8BB9BF-BB88-454C-9CA7-69494A4AE046}"/>
    <cellStyle name="Shade 3 2 2 3" xfId="5642" xr:uid="{4876DAB1-8548-467B-87A8-743E9B8C0652}"/>
    <cellStyle name="Shade 3 2 2 3 2" xfId="17074" xr:uid="{3881C7BA-4A2C-4C52-A106-C944640122D4}"/>
    <cellStyle name="Shade 3 2 2 4" xfId="4205" xr:uid="{7048CA3F-E532-4012-8132-CEA8B29AF0CF}"/>
    <cellStyle name="Shade 3 2 2 4 2" xfId="15637" xr:uid="{C36C41C5-EA09-4DC1-B1EA-4E87178883B4}"/>
    <cellStyle name="Shade 3 2 2 5" xfId="6612" xr:uid="{31BC5CD9-F3DC-4878-94E7-46006ACFF262}"/>
    <cellStyle name="Shade 3 2 2 6" xfId="8575" xr:uid="{CA1B6D6E-6971-42BB-B3B4-63C82026CF69}"/>
    <cellStyle name="Shade 3 2 2 7" xfId="9907" xr:uid="{AC4CD52F-5F20-4815-9FE5-6BB3F1B2D426}"/>
    <cellStyle name="Shade 3 2 2 8" xfId="12532" xr:uid="{8F340568-606D-496A-A07B-E5656AB4954E}"/>
    <cellStyle name="Shade 3 2 2 9" xfId="13611" xr:uid="{6E63B70A-30B8-4B9E-84A2-E11D5F5B14B9}"/>
    <cellStyle name="Shade 3 2 3" xfId="1385" xr:uid="{9F73A4F9-2B66-425A-AAB3-4F6646638E74}"/>
    <cellStyle name="Shade 3 2 3 2" xfId="4764" xr:uid="{033E8F0D-76B3-4FEC-8F27-1CCAAC8986C8}"/>
    <cellStyle name="Shade 3 2 3 2 2" xfId="16196" xr:uid="{40D5EC94-CD99-40F1-994B-2BE40924AB98}"/>
    <cellStyle name="Shade 3 2 3 3" xfId="5117" xr:uid="{F7F490F3-3581-4C11-80E8-24CE7D7F3AFC}"/>
    <cellStyle name="Shade 3 2 3 3 2" xfId="16549" xr:uid="{229CDFC7-68C0-4465-B9B0-90D3EA8D7436}"/>
    <cellStyle name="Shade 3 2 3 4" xfId="6940" xr:uid="{7E0E00CD-5453-4675-ADB2-6689EFABC3F9}"/>
    <cellStyle name="Shade 3 2 3 5" xfId="8967" xr:uid="{BA61C29D-5C26-449D-8E64-4116F87FC7AC}"/>
    <cellStyle name="Shade 3 2 3 6" xfId="9210" xr:uid="{ABE9D454-6F4B-4A13-93BC-207FE4884DD6}"/>
    <cellStyle name="Shade 3 2 3 7" xfId="11517" xr:uid="{17BF78A9-19F2-48DC-8622-0B2BCCDD7386}"/>
    <cellStyle name="Shade 3 2 3 8" xfId="14393" xr:uid="{04ECE84C-F75D-48AE-A270-A99D3D46EB7D}"/>
    <cellStyle name="Shade 3 2 3 9" xfId="18637" xr:uid="{D8316271-3CBB-45D1-9E41-317620C74360}"/>
    <cellStyle name="Shade 3 2 4" xfId="4037" xr:uid="{9AF9820E-DDC7-4986-BF04-70052D62AA2F}"/>
    <cellStyle name="Shade 3 2 4 2" xfId="15469" xr:uid="{5079469A-8116-4FA3-A860-34A9BDDB1A46}"/>
    <cellStyle name="Shade 3 2 5" xfId="5763" xr:uid="{ED6AB173-E630-40F7-90FF-7721165FC5AD}"/>
    <cellStyle name="Shade 3 2 5 2" xfId="17195" xr:uid="{BE20C55E-42F7-4072-B730-39AA560E7AE5}"/>
    <cellStyle name="Shade 3 2 6" xfId="6460" xr:uid="{71AEBFC9-500A-433B-94B0-5792AE47ABF9}"/>
    <cellStyle name="Shade 3 2 7" xfId="8427" xr:uid="{0D968065-4E64-4DF8-BDC9-3F83E1B3AFCE}"/>
    <cellStyle name="Shade 3 2 8" xfId="8364" xr:uid="{1897AB76-2B76-4456-A0B4-C063373EF343}"/>
    <cellStyle name="Shade 3 2 9" xfId="13077" xr:uid="{408308C3-751A-4320-815F-FDFC3916E734}"/>
    <cellStyle name="Shade 3 3" xfId="899" xr:uid="{2F75C297-BBA6-41A4-A3A2-6ADF61FBD688}"/>
    <cellStyle name="Shade 3 3 10" xfId="18152" xr:uid="{DACB3D3D-943C-49FB-94E7-DC4B30DD2635}"/>
    <cellStyle name="Shade 3 3 2" xfId="1072" xr:uid="{EF6D10A2-B596-4C90-9997-52FDD916767A}"/>
    <cellStyle name="Shade 3 3 2 2" xfId="4044" xr:uid="{306F7456-38DC-473E-9267-2A224E093574}"/>
    <cellStyle name="Shade 3 3 2 2 2" xfId="15476" xr:uid="{9CAF42AF-1B7E-4FA1-99C2-20E3DACE2A9A}"/>
    <cellStyle name="Shade 3 3 2 3" xfId="5036" xr:uid="{75B0F1FB-34A2-4551-ADD5-880A75141FFD}"/>
    <cellStyle name="Shade 3 3 2 3 2" xfId="16468" xr:uid="{BB201057-45CF-45D5-97FB-3C0D29539A50}"/>
    <cellStyle name="Shade 3 3 2 4" xfId="6695" xr:uid="{02FDF308-AC1E-417B-B00A-2B9EE614D286}"/>
    <cellStyle name="Shade 3 3 2 5" xfId="8654" xr:uid="{B804F018-1DE6-473E-8153-A9F0D3E02D6E}"/>
    <cellStyle name="Shade 3 3 2 6" xfId="9832" xr:uid="{C9FA5493-4989-49C9-BD13-13DB9BE7D1CF}"/>
    <cellStyle name="Shade 3 3 2 7" xfId="11714" xr:uid="{076C259F-32FF-48F6-B64E-763B2EF6FE63}"/>
    <cellStyle name="Shade 3 3 2 8" xfId="14612" xr:uid="{DB044B78-B7E2-46D1-A856-116236A78732}"/>
    <cellStyle name="Shade 3 3 2 9" xfId="18324" xr:uid="{0AA36804-3D1D-4DF5-93B9-F01E9DC0B8A2}"/>
    <cellStyle name="Shade 3 3 3" xfId="4861" xr:uid="{6058685B-2431-4E32-B99A-A7C9981A9477}"/>
    <cellStyle name="Shade 3 3 3 2" xfId="16293" xr:uid="{2FCFA9F9-222C-4729-892B-D5EFDF0BD748}"/>
    <cellStyle name="Shade 3 3 4" xfId="4615" xr:uid="{EB6CCF7C-7E5F-4469-88B6-7155D1FF1C12}"/>
    <cellStyle name="Shade 3 3 4 2" xfId="16047" xr:uid="{E47D4F6E-72D7-4E0F-ACDD-99BDFC03293C}"/>
    <cellStyle name="Shade 3 3 5" xfId="6563" xr:uid="{A0488F77-43A6-422C-BA72-C4F64BAF0D5B}"/>
    <cellStyle name="Shade 3 3 6" xfId="8530" xr:uid="{F60C8273-C220-4C85-9F99-25DB158DDD06}"/>
    <cellStyle name="Shade 3 3 7" xfId="9946" xr:uid="{A1A72D97-7EF4-46C0-9E9C-92A6E516DB03}"/>
    <cellStyle name="Shade 3 3 8" xfId="12555" xr:uid="{632DCCC2-E4C0-40A1-A847-61B25A39D0CD}"/>
    <cellStyle name="Shade 3 3 9" xfId="13701" xr:uid="{0DA209FC-F1DA-41E5-A712-72CF4B8A0D9D}"/>
    <cellStyle name="Shade 4" xfId="459" xr:uid="{369600DB-C0CE-4C81-A41D-DAD686B8FDE7}"/>
    <cellStyle name="Shade 4 10" xfId="10018" xr:uid="{72BA8F8D-F37E-47E5-936C-ADFA1E66C7A8}"/>
    <cellStyle name="Shade 4 11" xfId="11171" xr:uid="{8D3544CB-8D22-459F-84C9-F68EE5DE642B}"/>
    <cellStyle name="Shade 4 12" xfId="14743" xr:uid="{BD7840E7-8657-474A-ADD5-6806847E7BD8}"/>
    <cellStyle name="Shade 4 13" xfId="17917" xr:uid="{3C4152FA-1425-4244-8F9B-DFB5BAB7F4FC}"/>
    <cellStyle name="Shade 4 2" xfId="216" xr:uid="{6E4D5499-0DEA-4D34-86C1-4F1B5F1A02EB}"/>
    <cellStyle name="Shade 4 2 2" xfId="796" xr:uid="{4A0EEDB6-A8FA-46A1-9729-B6C0CB8D8694}"/>
    <cellStyle name="Shade 4 2 2 10" xfId="18050" xr:uid="{3E491B6E-0419-49CB-9CBF-E0F5DFA3F609}"/>
    <cellStyle name="Shade 4 2 2 2" xfId="1387" xr:uid="{1E905FC3-A391-4D06-8E03-3657ED40DA94}"/>
    <cellStyle name="Shade 4 2 2 2 2" xfId="5410" xr:uid="{1DEDC542-2189-4B23-BD0B-6F49F2047645}"/>
    <cellStyle name="Shade 4 2 2 2 2 2" xfId="16842" xr:uid="{C9D0834B-BA95-4DD9-AA93-07A23C524A79}"/>
    <cellStyle name="Shade 4 2 2 2 3" xfId="3881" xr:uid="{BC141649-2ABA-4FA5-A7D4-1DE1D219380F}"/>
    <cellStyle name="Shade 4 2 2 2 3 2" xfId="15313" xr:uid="{C37ACB17-9678-4890-BBE3-538A3A3FD35F}"/>
    <cellStyle name="Shade 4 2 2 2 4" xfId="6942" xr:uid="{26999A9D-E66B-4780-A31B-D1EE84BE1BDD}"/>
    <cellStyle name="Shade 4 2 2 2 5" xfId="8969" xr:uid="{513CC9B3-DC20-4579-90D1-A12A6382D526}"/>
    <cellStyle name="Shade 4 2 2 2 6" xfId="9618" xr:uid="{CA365E68-D2EB-4609-BDC6-9D568A6974D5}"/>
    <cellStyle name="Shade 4 2 2 2 7" xfId="12899" xr:uid="{10204C21-848E-4403-B0D2-01077AAF4123}"/>
    <cellStyle name="Shade 4 2 2 2 8" xfId="14391" xr:uid="{990423AD-C256-4AA8-8194-68B17E4190D4}"/>
    <cellStyle name="Shade 4 2 2 2 9" xfId="18639" xr:uid="{CDC0832B-F348-45C4-9FFB-6F6B7837DD9A}"/>
    <cellStyle name="Shade 4 2 2 3" xfId="4286" xr:uid="{37F839D4-5480-4597-A91D-1A6F7215BADE}"/>
    <cellStyle name="Shade 4 2 2 3 2" xfId="15718" xr:uid="{5DF0BD64-A7B5-4320-9272-0615D5522AC2}"/>
    <cellStyle name="Shade 4 2 2 4" xfId="4586" xr:uid="{80E8DAB0-1A58-4D44-9254-1A06433FFC78}"/>
    <cellStyle name="Shade 4 2 2 4 2" xfId="16018" xr:uid="{4470F9CB-11EA-45CE-BAC6-44FFFB62BEDE}"/>
    <cellStyle name="Shade 4 2 2 5" xfId="6498" xr:uid="{132CA1C5-9FB5-4FC6-A283-AA269EA9C556}"/>
    <cellStyle name="Shade 4 2 2 6" xfId="8464" xr:uid="{AE31880B-2A95-43BF-8AFE-27B4D0F6F77B}"/>
    <cellStyle name="Shade 4 2 2 7" xfId="8263" xr:uid="{0C975A0B-373F-4017-BE07-9BE8572BC853}"/>
    <cellStyle name="Shade 4 2 2 8" xfId="12694" xr:uid="{5C1A1F67-9C41-4814-9D4F-296D8D003276}"/>
    <cellStyle name="Shade 4 2 2 9" xfId="14102" xr:uid="{FB4325A8-07F4-4524-BE81-1D458D30F93C}"/>
    <cellStyle name="Shade 4 2 3" xfId="1011" xr:uid="{DBF303CB-861C-4079-8D87-D44E9DCBBCD3}"/>
    <cellStyle name="Shade 4 2 3 10" xfId="18264" xr:uid="{D0108122-29CD-4AC5-B066-2F30933B7EF9}"/>
    <cellStyle name="Shade 4 2 3 2" xfId="1093" xr:uid="{FC9205B9-F76D-4088-BB34-FD376E943284}"/>
    <cellStyle name="Shade 4 2 3 2 2" xfId="5620" xr:uid="{8EDEC74D-91E0-400E-BFE7-D5963B4D9DB0}"/>
    <cellStyle name="Shade 4 2 3 2 2 2" xfId="17052" xr:uid="{E2A87F2A-886D-4E7D-9806-97DAF3466963}"/>
    <cellStyle name="Shade 4 2 3 2 3" xfId="5047" xr:uid="{0C217390-825E-4446-9252-5A8D397637D5}"/>
    <cellStyle name="Shade 4 2 3 2 3 2" xfId="16479" xr:uid="{648680E9-8467-4D8D-B18A-B49B2060FC35}"/>
    <cellStyle name="Shade 4 2 3 2 4" xfId="6709" xr:uid="{031FFA58-091E-432C-9276-9028414C2DCF}"/>
    <cellStyle name="Shade 4 2 3 2 5" xfId="8675" xr:uid="{F3634BC4-0B6D-466F-B465-DF0CB03955C4}"/>
    <cellStyle name="Shade 4 2 3 2 6" xfId="9290" xr:uid="{534D77D8-A4C2-4DD9-91DA-68AFD8AE822F}"/>
    <cellStyle name="Shade 4 2 3 2 7" xfId="11941" xr:uid="{B0B67389-12BA-4362-BD61-9ECFC1DB2B11}"/>
    <cellStyle name="Shade 4 2 3 2 8" xfId="14604" xr:uid="{DDE13676-4EB1-4E8C-8057-865537B21D07}"/>
    <cellStyle name="Shade 4 2 3 2 9" xfId="18345" xr:uid="{43131153-F67F-4D2F-8194-016C58D3B2C3}"/>
    <cellStyle name="Shade 4 2 3 3" xfId="3957" xr:uid="{3D88DC0B-81F8-4668-BDCA-F94CF7F862EE}"/>
    <cellStyle name="Shade 4 2 3 3 2" xfId="15389" xr:uid="{0B0AB893-7449-4066-A9C8-11D6FABB6C52}"/>
    <cellStyle name="Shade 4 2 3 4" xfId="5002" xr:uid="{D2DECDC4-FF7B-462E-AE64-AF7ECA8694EC}"/>
    <cellStyle name="Shade 4 2 3 4 2" xfId="16434" xr:uid="{02912A53-B17B-49B8-8626-4AAE5FBC6AAA}"/>
    <cellStyle name="Shade 4 2 3 5" xfId="6649" xr:uid="{CD00BCA6-EB98-443C-AA6E-E7033CFD6EEC}"/>
    <cellStyle name="Shade 4 2 3 6" xfId="8612" xr:uid="{A69A2818-FB17-4327-92F2-D6D9CAD6983F}"/>
    <cellStyle name="Shade 4 2 3 7" xfId="9880" xr:uid="{395E5295-CA71-4552-A8FA-102C7831303E}"/>
    <cellStyle name="Shade 4 2 3 8" xfId="11470" xr:uid="{55A8FB1C-B887-418B-8328-B0B45FB24EF3}"/>
    <cellStyle name="Shade 4 2 3 9" xfId="14650" xr:uid="{7F64B75A-5581-4932-86C8-CBF488FCCF4D}"/>
    <cellStyle name="Shade 4 3" xfId="825" xr:uid="{61679B36-C589-4559-8F36-FC765C72A3C2}"/>
    <cellStyle name="Shade 4 3 10" xfId="13725" xr:uid="{CA7BD130-288F-4AA0-A389-6B67F9A10559}"/>
    <cellStyle name="Shade 4 3 11" xfId="18079" xr:uid="{5AD601A5-83B1-475F-A29A-233C1A3CEDEE}"/>
    <cellStyle name="Shade 4 3 2" xfId="1040" xr:uid="{8CE5E5BD-BA68-4877-B1A6-E2D428925A72}"/>
    <cellStyle name="Shade 4 3 2 10" xfId="18293" xr:uid="{5222A16A-4479-42B5-B0A0-F49E5802B952}"/>
    <cellStyle name="Shade 4 3 2 2" xfId="1346" xr:uid="{C39A7C30-8486-4311-86BC-54D88E0F0669}"/>
    <cellStyle name="Shade 4 3 2 2 2" xfId="5442" xr:uid="{993736CB-067C-4A3C-87B3-8C6F4A0078AB}"/>
    <cellStyle name="Shade 4 3 2 2 2 2" xfId="16874" xr:uid="{A90D423A-2BCE-44F6-9447-C04F3374746B}"/>
    <cellStyle name="Shade 4 3 2 2 3" xfId="5113" xr:uid="{98375184-7D9C-4EF3-B883-03AFC72945BF}"/>
    <cellStyle name="Shade 4 3 2 2 3 2" xfId="16545" xr:uid="{C1A17A0D-8DD9-48F8-B7CF-BD01CAA71126}"/>
    <cellStyle name="Shade 4 3 2 2 4" xfId="6911" xr:uid="{D892C529-2C05-4506-8922-89F884643FF4}"/>
    <cellStyle name="Shade 4 3 2 2 5" xfId="8928" xr:uid="{BFCAC3CE-78A8-41EB-B96F-6AF551FB8C41}"/>
    <cellStyle name="Shade 4 3 2 2 6" xfId="9401" xr:uid="{A4CC5B15-FC1C-450C-A3DC-FD4AA9EFAC94}"/>
    <cellStyle name="Shade 4 3 2 2 7" xfId="12241" xr:uid="{32BE66D5-3446-42B5-BF9D-DE9438D2823A}"/>
    <cellStyle name="Shade 4 3 2 2 8" xfId="14420" xr:uid="{03A87CAD-6BD4-4BAD-AA05-709D092B0108}"/>
    <cellStyle name="Shade 4 3 2 2 9" xfId="18598" xr:uid="{F25E6ADF-78A7-4BAB-B188-352FDB2BC552}"/>
    <cellStyle name="Shade 4 3 2 3" xfId="5634" xr:uid="{F206F7CA-3895-42E3-A284-ED787AB153AA}"/>
    <cellStyle name="Shade 4 3 2 3 2" xfId="17066" xr:uid="{84C83ABC-B741-4E66-8ED9-6924E67862E8}"/>
    <cellStyle name="Shade 4 3 2 4" xfId="5018" xr:uid="{2F0158FD-1E6D-4945-80E8-8EB6A81157C5}"/>
    <cellStyle name="Shade 4 3 2 4 2" xfId="16450" xr:uid="{727A3CFA-6A83-4E2C-94C5-CB79674186C8}"/>
    <cellStyle name="Shade 4 3 2 5" xfId="6670" xr:uid="{13437091-CA99-4D6A-8961-6DCC41B2B753}"/>
    <cellStyle name="Shade 4 3 2 6" xfId="8630" xr:uid="{E0F792EA-7020-419A-8618-48A592084D46}"/>
    <cellStyle name="Shade 4 3 2 7" xfId="9857" xr:uid="{F0624BBF-C712-4A03-B73B-D484CDBABBED}"/>
    <cellStyle name="Shade 4 3 2 8" xfId="12479" xr:uid="{7600D18C-4199-4408-B1F2-C71C7D7335AC}"/>
    <cellStyle name="Shade 4 3 2 9" xfId="14626" xr:uid="{6F4F67D9-0CB6-491E-B7AC-83601EF8DAE4}"/>
    <cellStyle name="Shade 4 3 3" xfId="1229" xr:uid="{94AD9866-60A7-43A1-8C58-505628C3C974}"/>
    <cellStyle name="Shade 4 3 3 2" xfId="5535" xr:uid="{25C1C4EB-AD69-4E93-9D8A-DF714F365CF2}"/>
    <cellStyle name="Shade 4 3 3 2 2" xfId="16967" xr:uid="{08D7B159-D918-4A5E-BD61-6CDC1877A783}"/>
    <cellStyle name="Shade 4 3 3 3" xfId="5248" xr:uid="{5B6FD872-50F5-4633-B362-B8D68D18EDB2}"/>
    <cellStyle name="Shade 4 3 3 3 2" xfId="16680" xr:uid="{F0A0527C-8BB1-4A85-8603-5FF8BEDECF3D}"/>
    <cellStyle name="Shade 4 3 3 4" xfId="6821" xr:uid="{83C89348-3365-4A96-9778-91DCAF3FB648}"/>
    <cellStyle name="Shade 4 3 3 5" xfId="8811" xr:uid="{37B50127-B1A0-4B8C-8050-9EA7D86FB85E}"/>
    <cellStyle name="Shade 4 3 3 6" xfId="9715" xr:uid="{5CEA395C-6770-4D28-8430-062EB08C2D8E}"/>
    <cellStyle name="Shade 4 3 3 7" xfId="11933" xr:uid="{262BFB13-BD4D-4E79-A509-97B847900D8F}"/>
    <cellStyle name="Shade 4 3 3 8" xfId="14504" xr:uid="{A69561D6-C8FF-40AB-B5C4-9F86D1C5B2BF}"/>
    <cellStyle name="Shade 4 3 3 9" xfId="18481" xr:uid="{6B75C762-6963-44F7-ABDA-20ED316F31D7}"/>
    <cellStyle name="Shade 4 3 4" xfId="4517" xr:uid="{0E3D8808-D265-4C09-9CF2-527CA038FCB2}"/>
    <cellStyle name="Shade 4 3 4 2" xfId="15949" xr:uid="{7B581C69-6199-4E2C-83C0-B2C97A1A6227}"/>
    <cellStyle name="Shade 4 3 5" xfId="4893" xr:uid="{4D456B6E-2EB7-4049-8878-F4A2EBDD4AFC}"/>
    <cellStyle name="Shade 4 3 5 2" xfId="16325" xr:uid="{1E1FCF66-5ECB-4D7A-9119-ECAA3AD5F70F}"/>
    <cellStyle name="Shade 4 3 6" xfId="6520" xr:uid="{63E326D8-6E0F-4080-A917-5106B788128F}"/>
    <cellStyle name="Shade 4 3 7" xfId="8482" xr:uid="{E06E478F-5AE8-4162-AD30-C8191F0D4BAC}"/>
    <cellStyle name="Shade 4 3 8" xfId="9976" xr:uid="{868C1443-CC8E-49C7-9D1D-CF385CE5A4BF}"/>
    <cellStyle name="Shade 4 3 9" xfId="11858" xr:uid="{015EB00F-9160-4FC3-9C45-9F974A539D89}"/>
    <cellStyle name="Shade 4 4" xfId="687" xr:uid="{AF5CB821-2B80-4667-AEF8-368A34AD36D7}"/>
    <cellStyle name="Shade 4 4 10" xfId="13747" xr:uid="{9B0C9E75-C6C6-42FC-AD04-CE594447C0E4}"/>
    <cellStyle name="Shade 4 4 11" xfId="17941" xr:uid="{53112EC9-0ABB-4CA8-AC05-1091107E5F57}"/>
    <cellStyle name="Shade 4 4 2" xfId="902" xr:uid="{67B9922F-72C7-4F3B-80EC-85F3A8A8CECB}"/>
    <cellStyle name="Shade 4 4 2 10" xfId="18155" xr:uid="{C88A6C00-D9B2-4DD1-BE96-A86E8271E860}"/>
    <cellStyle name="Shade 4 4 2 2" xfId="1402" xr:uid="{CF9AD398-9004-46E7-A7CF-A12FA35744C0}"/>
    <cellStyle name="Shade 4 4 2 2 2" xfId="5401" xr:uid="{8CC2E6A1-FEE2-465A-946D-3BAF2874B893}"/>
    <cellStyle name="Shade 4 4 2 2 2 2" xfId="16833" xr:uid="{FB11D138-73BB-4A05-AAE6-22ABF4560662}"/>
    <cellStyle name="Shade 4 4 2 2 3" xfId="3744" xr:uid="{161EA2BB-F674-4999-A364-A13E4DBBEA2B}"/>
    <cellStyle name="Shade 4 4 2 2 3 2" xfId="15176" xr:uid="{606F944E-DE0A-4AF9-9973-82B87FB84882}"/>
    <cellStyle name="Shade 4 4 2 2 4" xfId="6955" xr:uid="{367478C0-61AC-475F-A211-9F5BD8792D63}"/>
    <cellStyle name="Shade 4 4 2 2 5" xfId="8984" xr:uid="{1788E18B-E46F-4997-AC22-87577462072A}"/>
    <cellStyle name="Shade 4 4 2 2 6" xfId="9611" xr:uid="{7367CA45-588D-4E08-BE9A-5757D403CE56}"/>
    <cellStyle name="Shade 4 4 2 2 7" xfId="12200" xr:uid="{D2B1CA3D-0C07-4D7D-BAB4-B70DC39E65B1}"/>
    <cellStyle name="Shade 4 4 2 2 8" xfId="14383" xr:uid="{1A41C741-5D03-493C-8252-2429345E86FA}"/>
    <cellStyle name="Shade 4 4 2 2 9" xfId="18654" xr:uid="{B4FE7FA5-5D1E-434A-A2E2-91DBF976872E}"/>
    <cellStyle name="Shade 4 4 2 3" xfId="5656" xr:uid="{CB34B4D3-A60C-48E8-8C11-701CE2FF7D9E}"/>
    <cellStyle name="Shade 4 4 2 3 2" xfId="17088" xr:uid="{A57B60CA-ABD6-4149-8AD5-0C678845D156}"/>
    <cellStyle name="Shade 4 4 2 4" xfId="4616" xr:uid="{C34233D0-4254-4EC3-B7BE-91D94BB9D310}"/>
    <cellStyle name="Shade 4 4 2 4 2" xfId="16048" xr:uid="{22CE20C0-96B9-4C67-B760-14C945677870}"/>
    <cellStyle name="Shade 4 4 2 5" xfId="6566" xr:uid="{5FFE65BC-550D-4531-98D5-64D5FC5CBD57}"/>
    <cellStyle name="Shade 4 4 2 6" xfId="8533" xr:uid="{0E6884F5-4409-4AA7-9640-420AE025FCD6}"/>
    <cellStyle name="Shade 4 4 2 7" xfId="9943" xr:uid="{E6BF4A9F-D6BA-456B-A895-52201665AD30}"/>
    <cellStyle name="Shade 4 4 2 8" xfId="11997" xr:uid="{F296AD68-24C0-468A-913A-4B06E4ACD911}"/>
    <cellStyle name="Shade 4 4 2 9" xfId="13708" xr:uid="{E45D6A57-6CBF-4AD0-B79D-4A56525544C2}"/>
    <cellStyle name="Shade 4 4 3" xfId="1165" xr:uid="{0959CE34-5A2A-4801-BCC9-FB870FC09EE8}"/>
    <cellStyle name="Shade 4 4 3 2" xfId="4815" xr:uid="{36366834-2445-4302-8F34-ECA78FD117BB}"/>
    <cellStyle name="Shade 4 4 3 2 2" xfId="16247" xr:uid="{BC9B1F02-A79D-41DB-B0EA-9D7A62094BD4}"/>
    <cellStyle name="Shade 4 4 3 3" xfId="5088" xr:uid="{D0ABA8C4-EB0C-4531-B642-C8541C6BF4A1}"/>
    <cellStyle name="Shade 4 4 3 3 2" xfId="16520" xr:uid="{DB229F7F-D7D7-4DB3-8D12-72FAFD7C47DD}"/>
    <cellStyle name="Shade 4 4 3 4" xfId="6772" xr:uid="{F6B706DD-E094-445A-B323-E1A5B553A051}"/>
    <cellStyle name="Shade 4 4 3 5" xfId="8747" xr:uid="{B7DF2EC7-F89D-4671-B9CB-BD4510411F6A}"/>
    <cellStyle name="Shade 4 4 3 6" xfId="9759" xr:uid="{8FA92F56-BE9F-46C1-B834-D52790FE68F4}"/>
    <cellStyle name="Shade 4 4 3 7" xfId="11167" xr:uid="{1C2E316A-BEBD-4564-B29E-9154C8C84033}"/>
    <cellStyle name="Shade 4 4 3 8" xfId="14554" xr:uid="{6F250914-0FC2-4222-8BF6-CA487816A98B}"/>
    <cellStyle name="Shade 4 4 3 9" xfId="18417" xr:uid="{C0AB62C0-D389-41A6-BBD5-DFEE0F08048A}"/>
    <cellStyle name="Shade 4 4 4" xfId="4407" xr:uid="{D56650A8-CCFF-47AA-825E-6DC748D7E4C2}"/>
    <cellStyle name="Shade 4 4 4 2" xfId="15839" xr:uid="{920DA64A-6A66-4326-B4A7-DDF4B74F0B77}"/>
    <cellStyle name="Shade 4 4 5" xfId="4460" xr:uid="{0666BC1B-B185-4D38-85C8-0F36E232A183}"/>
    <cellStyle name="Shade 4 4 5 2" xfId="15892" xr:uid="{F12A85BE-2852-48D7-B65E-7B8303CD5B79}"/>
    <cellStyle name="Shade 4 4 6" xfId="6413" xr:uid="{887C10D0-B4E3-46DE-9715-109A5D3DC041}"/>
    <cellStyle name="Shade 4 4 7" xfId="8385" xr:uid="{7EA0C8DF-8168-4742-8173-59A0EEF9D1AD}"/>
    <cellStyle name="Shade 4 4 8" xfId="9998" xr:uid="{4E5F30C4-1EF1-46FD-9F7A-05C7E066BBEF}"/>
    <cellStyle name="Shade 4 4 9" xfId="12512" xr:uid="{D0F7C4FA-91CB-4C02-99E1-A20578B24CEB}"/>
    <cellStyle name="Shade 4 5" xfId="219" xr:uid="{AF0FDFDC-6DFA-4BD2-AB74-9CD2BA3260C2}"/>
    <cellStyle name="Shade 4 5 2" xfId="4153" xr:uid="{F2CDA09B-2314-4227-94E8-0FA211FD72B3}"/>
    <cellStyle name="Shade 4 5 2 2" xfId="15585" xr:uid="{0C64EAC7-612A-4EA6-874E-E6CD5FD364EA}"/>
    <cellStyle name="Shade 4 5 3" xfId="5991" xr:uid="{B4B032F2-4EC0-48D4-8511-F95FD0FDEABA}"/>
    <cellStyle name="Shade 4 5 3 2" xfId="17423" xr:uid="{57463B79-C33F-437A-A643-99AB18C693D1}"/>
    <cellStyle name="Shade 4 5 4" xfId="6341" xr:uid="{C10C29C7-4B16-4150-B0B4-D2D873D5BD09}"/>
    <cellStyle name="Shade 4 5 5" xfId="8122" xr:uid="{343C243D-BA32-4766-85E4-BF5884DD453D}"/>
    <cellStyle name="Shade 4 5 6" xfId="10076" xr:uid="{70079785-4CB1-479B-98F1-C6D189DBE959}"/>
    <cellStyle name="Shade 4 5 7" xfId="11164" xr:uid="{67918462-3F95-42C5-AD5A-D77B96F434BE}"/>
    <cellStyle name="Shade 4 5 8" xfId="13754" xr:uid="{ADA45CAF-2F4C-431B-A940-7C7EA9A1BDDC}"/>
    <cellStyle name="Shade 4 5 9" xfId="17849" xr:uid="{11377F0F-3497-4FF6-9E74-639B6578BAE3}"/>
    <cellStyle name="Shade 4 6" xfId="5783" xr:uid="{A08D7A0E-8A17-4181-898C-A0D820C2DC69}"/>
    <cellStyle name="Shade 4 6 2" xfId="17215" xr:uid="{15114DB7-D066-4705-BEDC-43CEFD730BC7}"/>
    <cellStyle name="Shade 4 7" xfId="4929" xr:uid="{5EF3103C-CE2B-47C5-B36C-E7837902C360}"/>
    <cellStyle name="Shade 4 7 2" xfId="16361" xr:uid="{B2358BA2-EADC-4285-9045-EF2FC54A6EB8}"/>
    <cellStyle name="Shade 4 8" xfId="6398" xr:uid="{E973331B-4952-407E-918D-9357CCCD4143}"/>
    <cellStyle name="Shade 4 9" xfId="8228" xr:uid="{8948F790-64B5-452A-91CD-FDADC003B09A}"/>
    <cellStyle name="Shade 5" xfId="250" xr:uid="{0DA4D1FC-9D0B-4547-91FB-F7B78D14E39A}"/>
    <cellStyle name="Shade 5 2" xfId="3420" xr:uid="{D72D3165-98EE-4256-B1BC-27CFD3924A33}"/>
    <cellStyle name="Shade 5 2 2" xfId="6076" xr:uid="{2AD24B77-D9A0-4E17-AC9C-368C0FBF14E1}"/>
    <cellStyle name="Shade 5 2 2 2" xfId="17508" xr:uid="{7533CFA1-BE6A-4F57-94ED-A402A5AA76D4}"/>
    <cellStyle name="Shade 5 2 3" xfId="6220" xr:uid="{5B206EB5-4ADB-422C-A132-AFEB1EC8F7EA}"/>
    <cellStyle name="Shade 5 2 3 2" xfId="17652" xr:uid="{9DAA38C0-60DE-4C79-99CA-2B39E79A9143}"/>
    <cellStyle name="Shade 5 2 4" xfId="7466" xr:uid="{5C754C29-B890-47CC-A304-655AAB6E95B9}"/>
    <cellStyle name="Shade 5 2 5" xfId="10166" xr:uid="{29EE5070-E4E3-4473-BEA6-3B4B040789B8}"/>
    <cellStyle name="Shade 5 2 6" xfId="10374" xr:uid="{B93D87EA-DF08-417C-AED0-F3B648C775D7}"/>
    <cellStyle name="Shade 5 2 7" xfId="13413" xr:uid="{7EA3A974-0194-42BC-B77A-EDF226ED28FA}"/>
    <cellStyle name="Shade 5 2 8" xfId="17792" xr:uid="{B6EB2521-43C8-4145-AE6B-74ADE00C9123}"/>
    <cellStyle name="Shade 5 2 9" xfId="19052" xr:uid="{851B7CB3-FE7D-4BA8-83BE-122C9E677D48}"/>
    <cellStyle name="Shade_B_border2" xfId="353" xr:uid="{ACC0B861-C7CE-48EF-A242-0243564906FA}"/>
    <cellStyle name="Sheet Title" xfId="86" xr:uid="{00000000-0005-0000-0000-00006F000000}"/>
    <cellStyle name="Source" xfId="2004" xr:uid="{117BF396-FA8A-43B4-8F38-D8591E5BACE0}"/>
    <cellStyle name="Source Hed" xfId="2005" xr:uid="{03626E18-D7FD-444B-96BA-059CE57F0A9F}"/>
    <cellStyle name="Source Text" xfId="2006" xr:uid="{35150963-E987-431C-A895-C179406C7036}"/>
    <cellStyle name="Standaard_Balance sheet" xfId="3301" xr:uid="{C4A6C5E6-0A06-4CD2-8D32-79075E9C8A8C}"/>
    <cellStyle name="Standard 2" xfId="215" xr:uid="{68C9167B-ABE9-470D-A2D6-F48C2A31C95A}"/>
    <cellStyle name="Standard 2 2" xfId="572" xr:uid="{9145444A-4C6A-4EC0-80A1-8C9FF8843EA7}"/>
    <cellStyle name="Standard 2 2 2" xfId="682" xr:uid="{4301EE47-4380-4356-829C-DD85040DFA1A}"/>
    <cellStyle name="Standard 2 3" xfId="681" xr:uid="{ACC3DA33-D696-4A55-9B67-62FA73C4A138}"/>
    <cellStyle name="Standard_E00seit45" xfId="2007" xr:uid="{EEA343EB-A6DE-4737-873C-B7512CDD20C0}"/>
    <cellStyle name="Style 1" xfId="2008" xr:uid="{117FF5F0-D203-4CB4-93F6-372B1248DD6A}"/>
    <cellStyle name="Style 1 2" xfId="2009" xr:uid="{491CC0C1-DF55-4CEA-8ACC-09BC8C6F40E8}"/>
    <cellStyle name="Style 1 2 2" xfId="3302" xr:uid="{E7BB5CE7-08CF-4338-8795-4A68FA6D55A0}"/>
    <cellStyle name="Style 1 2 3" xfId="3303" xr:uid="{2E2E3DA9-2BFE-40FA-B05D-843B41D15D1B}"/>
    <cellStyle name="Style 1 2 3 2" xfId="7377" xr:uid="{842A4149-D3B0-4F51-B807-B2524FF73307}"/>
    <cellStyle name="Style 1 2 3 3" xfId="14790" xr:uid="{CEEC282A-607D-45C0-BC7F-8E9F32A9EAD0}"/>
    <cellStyle name="Style 1 2 4" xfId="7153" xr:uid="{78DC7C16-9197-4983-9483-98922F6541CE}"/>
    <cellStyle name="Style 1 2 5" xfId="14137" xr:uid="{BE72D7C9-97F1-4B99-9C64-D60BE157A930}"/>
    <cellStyle name="Style 1 3" xfId="3304" xr:uid="{BB8094E3-C107-4FDD-8990-68395D4F6F50}"/>
    <cellStyle name="Style 21" xfId="2010" xr:uid="{5F9CAABA-16A1-47B9-B5FC-B34465118C2A}"/>
    <cellStyle name="Style 21 2" xfId="2011" xr:uid="{C88F299B-6DC1-42E8-A2C2-DB43D9A9E802}"/>
    <cellStyle name="Style 22" xfId="2012" xr:uid="{0E9D8784-9CC5-4469-BD1D-C904E78DAF33}"/>
    <cellStyle name="Style 22 2" xfId="2013" xr:uid="{4CFE3F4D-78FF-4D51-8279-B70060DEEBF2}"/>
    <cellStyle name="Style 23" xfId="2014" xr:uid="{6041F0D9-76AE-4C21-9781-9ECD458240DD}"/>
    <cellStyle name="Style 23 2" xfId="2015" xr:uid="{A6FA481E-A8DA-42E1-9751-A792E6A3ABE4}"/>
    <cellStyle name="Style 24" xfId="2016" xr:uid="{0915F1FB-E57D-44CB-BB38-256E95881573}"/>
    <cellStyle name="Style 24 2" xfId="2017" xr:uid="{69814B4E-F7D1-4F00-891A-3FC6E041EB0E}"/>
    <cellStyle name="Style 29" xfId="2018" xr:uid="{918936BC-C897-473C-AA4D-C86FC75E041B}"/>
    <cellStyle name="Style 29 2" xfId="2019" xr:uid="{979AF19B-2067-4BCD-9C8D-F6A69CC39153}"/>
    <cellStyle name="Style 30" xfId="2020" xr:uid="{1D4AC7BB-C3DD-4D74-B8C1-22A37E2DBB20}"/>
    <cellStyle name="Style 30 2" xfId="2021" xr:uid="{2FCA9128-575B-4A35-AC4B-197BFAEBA29A}"/>
    <cellStyle name="Style 31" xfId="2022" xr:uid="{E21F1C46-7584-436E-B5D5-7CEA244ACA7F}"/>
    <cellStyle name="Style 31 2" xfId="2023" xr:uid="{D9276279-A632-45E4-A4A6-E9CDC5EC9D3A}"/>
    <cellStyle name="Style 32" xfId="2024" xr:uid="{B73C72F4-C877-4571-BC08-57CB580A3E87}"/>
    <cellStyle name="Style 32 2" xfId="2025" xr:uid="{FE0A1B02-5507-4C32-8B21-2459E4A9C4A6}"/>
    <cellStyle name="Sub Total" xfId="2026" xr:uid="{92C0E72B-9E15-452F-A90A-E2D1696026FC}"/>
    <cellStyle name="Sub Total 2" xfId="2039" xr:uid="{41BAFBE8-5B0E-4880-9776-60DE7774FB2A}"/>
    <cellStyle name="Sub Total 2 2" xfId="4434" xr:uid="{63383AD9-AD1F-46D5-8E4E-F7420FC3D299}"/>
    <cellStyle name="Sub Total 2 2 2" xfId="15866" xr:uid="{966394D2-8927-4256-B27F-0C5AD07A7073}"/>
    <cellStyle name="Sub Total 2 3" xfId="4461" xr:uid="{61B496FB-7B4C-4B43-8E7C-07C29786C659}"/>
    <cellStyle name="Sub Total 2 3 2" xfId="15893" xr:uid="{6AA8E5DD-F2CF-4969-BEDA-6C6FA2FBAAD5}"/>
    <cellStyle name="Sub Total 2 4" xfId="7156" xr:uid="{777C0516-FF2C-4605-8A73-AAECA76A84CB}"/>
    <cellStyle name="Sub Total 2 5" xfId="9397" xr:uid="{6F400209-3E26-4C09-94EA-CFE2763FF4B6}"/>
    <cellStyle name="Sub Total 2 6" xfId="9405" xr:uid="{A508EB76-F468-4DF7-9592-88362C26FB5E}"/>
    <cellStyle name="Sub Total 2 7" xfId="11703" xr:uid="{94BF027D-2659-4274-BD8B-7F2A5424351D}"/>
    <cellStyle name="Sub Total 2 8" xfId="18837" xr:uid="{01507C98-8B6D-4A22-9785-4CEFF2A3D88A}"/>
    <cellStyle name="Sub Total 3" xfId="4232" xr:uid="{6D75F423-048A-456E-A4E0-E5F970C4EF15}"/>
    <cellStyle name="Sub Total 3 2" xfId="15664" xr:uid="{674DF76F-6E3F-4B9A-AB23-63A7F7D2D2D9}"/>
    <cellStyle name="Sub Total 4" xfId="5281" xr:uid="{A6504CB6-A722-4E01-BF7E-E7BDE585056F}"/>
    <cellStyle name="Sub Total 4 2" xfId="16713" xr:uid="{796801D0-0827-44A3-B282-27E2BA7152C9}"/>
    <cellStyle name="Sub Total 5" xfId="7154" xr:uid="{64E18EFE-F1FF-4AFF-9C5D-554289E18079}"/>
    <cellStyle name="Sub Total 6" xfId="9391" xr:uid="{0A7D006A-3468-43D7-BC67-3A2E935A2CE7}"/>
    <cellStyle name="Sub Total 7" xfId="9152" xr:uid="{56F0FC7B-83DF-4100-9767-DD717CE5BC26}"/>
    <cellStyle name="Sub Total 8" xfId="11450" xr:uid="{A77028B4-DCCF-4745-A543-1928FBCA62FE}"/>
    <cellStyle name="Sub Total 9" xfId="18835" xr:uid="{D19B4DA1-D41F-455B-9B0D-AC3F442EFDE5}"/>
    <cellStyle name="SUBMINOR ROW HEADING" xfId="3305" xr:uid="{4DC2EBC6-4069-43D3-A87F-E7766FE5B3DB}"/>
    <cellStyle name="SUBMINOR ROW HEADING 2" xfId="3306" xr:uid="{04959E1C-804F-404D-A170-D89D2BE26C8A}"/>
    <cellStyle name="SUBMINOR ROW HEADING 2 2" xfId="3307" xr:uid="{E3AE3116-4720-45C9-91BE-8EA2BC18DF2D}"/>
    <cellStyle name="SummaryHdgs" xfId="3308" xr:uid="{75C054F7-B5C0-44DD-BB6D-17258CEB9020}"/>
    <cellStyle name="SummaryHdgs 2" xfId="3309" xr:uid="{F37FF813-B36E-4D9F-BE42-B0FEBDCCB74A}"/>
    <cellStyle name="SummaryHdgs 2 2" xfId="3310" xr:uid="{C7177325-5A65-4ED5-85BA-94579A3E6420}"/>
    <cellStyle name="Switch" xfId="3311" xr:uid="{962B0F60-6416-42F0-8DCA-ACC327683CA7}"/>
    <cellStyle name="Switch 2" xfId="7378" xr:uid="{53A65C4A-9E03-4CAD-B4D3-02E6DBB950D9}"/>
    <cellStyle name="Switch 3" xfId="14791" xr:uid="{604C1C7E-02C0-4C83-AC45-EAEA7043F20D}"/>
    <cellStyle name="Table Heading" xfId="2027" xr:uid="{8DD0EB05-FC9E-41A7-B7AA-CD211D526C63}"/>
    <cellStyle name="Table Heading 2" xfId="2040" xr:uid="{9358E3D8-5820-4017-9AB7-E68F3464FA8F}"/>
    <cellStyle name="Table Heading 2 2" xfId="3312" xr:uid="{0BC1EA7B-FB0B-4D66-9278-85FA814DE4D9}"/>
    <cellStyle name="Table Heading 2 3" xfId="9404" xr:uid="{E71DF6EC-2692-49B1-91DD-F3A30175E56B}"/>
    <cellStyle name="Table Heading 2 4" xfId="12481" xr:uid="{B57C6EE7-C9E0-4824-9E3E-7B9A6ACABAA2}"/>
    <cellStyle name="Table Heading 2 5" xfId="18838" xr:uid="{0F8E190F-B25E-4EF6-85C7-42308943806B}"/>
    <cellStyle name="Table Heading 3" xfId="3313" xr:uid="{1DE8A655-3E6C-467B-AB29-46C1E2B29198}"/>
    <cellStyle name="Table Heading 3 2" xfId="10075" xr:uid="{CA4D7165-05C0-41EA-AB37-4CFDFF7F24E5}"/>
    <cellStyle name="Table Heading 3 3" xfId="10287" xr:uid="{4613C907-FF64-47B2-AB9A-0B685AB21173}"/>
    <cellStyle name="Table Heading 3 4" xfId="13328" xr:uid="{352B5F85-8760-4212-8FCE-61E05531E33A}"/>
    <cellStyle name="Table Heading 3 5" xfId="17708" xr:uid="{A79577DC-131B-43F7-9F19-5EBFB0A9FE2B}"/>
    <cellStyle name="Table Heading 3 6" xfId="18965" xr:uid="{0D3BCD25-56DE-4F1F-887D-0B1A5FCB0D87}"/>
    <cellStyle name="Table Heading 4" xfId="9392" xr:uid="{B4BAEAA6-DBB5-46C6-95D3-B7C25F31B9FD}"/>
    <cellStyle name="Table Heading 5" xfId="8148" xr:uid="{ED312DC1-9505-4FB8-8FAE-FE96C2DC9263}"/>
    <cellStyle name="Table Heading 6" xfId="11718" xr:uid="{07EEE2A3-9086-4EE0-8AED-F0D18E4CC236}"/>
    <cellStyle name="Table Heading 7" xfId="14141" xr:uid="{CB7D26E1-1AD8-4325-A03B-4E0B3A6819D9}"/>
    <cellStyle name="Table Heading 8" xfId="18836" xr:uid="{1796B726-6AF2-47A7-B3B8-E5FCC59CC211}"/>
    <cellStyle name="Title" xfId="11064" builtinId="15" customBuiltin="1"/>
    <cellStyle name="Title 2" xfId="167" xr:uid="{391F4524-A6F0-4741-A207-10B9C99032DF}"/>
    <cellStyle name="Title 2 2" xfId="354" xr:uid="{37F11734-5E13-429E-A64B-85DCFB42122C}"/>
    <cellStyle name="Title 3" xfId="413" xr:uid="{0F2AE4E2-F4E4-4C66-B2FB-C037A4B31A95}"/>
    <cellStyle name="Title 4" xfId="2042" xr:uid="{6FE00D4C-ADFB-4370-90D1-088DAD4BC678}"/>
    <cellStyle name="Title-1" xfId="2028" xr:uid="{3E50CE81-B982-44CC-B875-864990A0FC96}"/>
    <cellStyle name="Title-2" xfId="2029" xr:uid="{338AEA33-AE23-42F7-8BB7-4004CF77DB77}"/>
    <cellStyle name="TitleBars" xfId="3314" xr:uid="{089BCCB4-04AC-47D3-B263-4445E2CF6B20}"/>
    <cellStyle name="TitleBars 2" xfId="3315" xr:uid="{8D1440B6-FE13-40DA-BC1F-2CDC5D52DBDC}"/>
    <cellStyle name="TitleBars 2 2" xfId="3316" xr:uid="{41EAFE92-FF1F-4C77-BBF8-24C7A4B4EEE7}"/>
    <cellStyle name="Titre ligne" xfId="2030" xr:uid="{F506EFD9-9C3F-45EF-8830-31C8A37BF27D}"/>
    <cellStyle name="Total" xfId="128" builtinId="25" customBuiltin="1"/>
    <cellStyle name="Total 1" xfId="3317" xr:uid="{8D90A293-E036-4354-B86E-FCC46EEFED7E}"/>
    <cellStyle name="Total 1 2" xfId="5832" xr:uid="{FA386EB5-4661-49FB-BE83-8C6ED8F08EB6}"/>
    <cellStyle name="Total 1 2 2" xfId="17264" xr:uid="{437340D5-FC8F-435F-806B-2F47992F8BE2}"/>
    <cellStyle name="Total 1 3" xfId="10078" xr:uid="{6F5E218D-BD9F-45B7-8090-E20E9A3F83DF}"/>
    <cellStyle name="Total 1 4" xfId="10288" xr:uid="{DBC09772-9CF8-4A4C-86EE-0CE8D752FD70}"/>
    <cellStyle name="Total 1 5" xfId="13329" xr:uid="{3A8CFC3B-448D-44DA-AAF6-B8FA264B0514}"/>
    <cellStyle name="Total 1 6" xfId="17709" xr:uid="{2C6253F8-9774-4510-B03E-20C947499748}"/>
    <cellStyle name="Total 1 7" xfId="18966" xr:uid="{264D8773-1155-423B-BFA7-6D719152960D}"/>
    <cellStyle name="Total 2" xfId="87" xr:uid="{00000000-0005-0000-0000-000070000000}"/>
    <cellStyle name="Total 2 10" xfId="6318" xr:uid="{62D8CC77-CD16-4AC8-9E6C-BBA812719FCF}"/>
    <cellStyle name="Total 2 11" xfId="10048" xr:uid="{412E6660-EC54-47A5-BFFD-1F18D6DE7E02}"/>
    <cellStyle name="Total 2 12" xfId="10828" xr:uid="{ED5C83B0-2AD0-4ECC-9060-CA30E4E5FE79}"/>
    <cellStyle name="Total 2 13" xfId="13203" xr:uid="{41A09532-397D-4F29-945B-2FB35B0AA4FC}"/>
    <cellStyle name="Total 2 14" xfId="13514" xr:uid="{FCC690FD-6C6B-47F1-887F-471600D87830}"/>
    <cellStyle name="Total 2 15" xfId="14766" xr:uid="{DC6761DE-910D-4CD1-A19D-0FBFEEDC9AB2}"/>
    <cellStyle name="Total 2 16" xfId="17889" xr:uid="{D92F7B8C-A320-4126-85B4-2002796373E5}"/>
    <cellStyle name="Total 2 2" xfId="742" xr:uid="{ECB1D4A7-110B-4733-ADD2-857E39E81EF0}"/>
    <cellStyle name="Total 2 2 2" xfId="957" xr:uid="{D749A3AE-1D16-4CA2-95A7-83CF297A4650}"/>
    <cellStyle name="Total 2 2 2 2" xfId="1340" xr:uid="{2E3CE6D3-2406-4AB1-83F4-CE046EEA91DC}"/>
    <cellStyle name="Total 2 2 2 2 2" xfId="5447" xr:uid="{0373355E-41C7-4D06-AE23-FE969E716FE1}"/>
    <cellStyle name="Total 2 2 2 2 2 2" xfId="16879" xr:uid="{F84A4591-E235-4A5B-916E-D5232D76D270}"/>
    <cellStyle name="Total 2 2 2 2 3" xfId="4714" xr:uid="{0A70D54F-A045-4D33-BF78-2D5738EC7F0A}"/>
    <cellStyle name="Total 2 2 2 2 3 2" xfId="16146" xr:uid="{46EC2933-D1D1-4DFE-858F-0B6E1AD000AB}"/>
    <cellStyle name="Total 2 2 2 2 4" xfId="8922" xr:uid="{FB9F9F8B-E02D-4B75-BE6C-DAAEC299ADCB}"/>
    <cellStyle name="Total 2 2 2 2 5" xfId="9633" xr:uid="{6FD56925-A3B7-4833-850E-269047467645}"/>
    <cellStyle name="Total 2 2 2 2 6" xfId="11451" xr:uid="{9A9DD513-6A77-4836-875E-9E61245B05BB}"/>
    <cellStyle name="Total 2 2 2 2 7" xfId="14426" xr:uid="{07EED7CD-F99F-4B8C-87B8-5C630DF2A487}"/>
    <cellStyle name="Total 2 2 2 2 8" xfId="18592" xr:uid="{3A63E69A-A7A5-4445-9676-4DC79E5A189C}"/>
    <cellStyle name="Total 2 2 2 3" xfId="5646" xr:uid="{84398BAD-B399-4E6B-8A12-BC4ACD29487A}"/>
    <cellStyle name="Total 2 2 2 3 2" xfId="17078" xr:uid="{D9645F7E-4EEF-4B35-99A8-84D0E3F42D83}"/>
    <cellStyle name="Total 2 2 2 4" xfId="4512" xr:uid="{027D47B1-7B74-4F1E-BA38-0E419E21B81D}"/>
    <cellStyle name="Total 2 2 2 4 2" xfId="15944" xr:uid="{0CDC7871-BA43-4F06-9C81-66FF9A61E301}"/>
    <cellStyle name="Total 2 2 2 5" xfId="9321" xr:uid="{D118F500-B44B-4009-BEA0-838E164771ED}"/>
    <cellStyle name="Total 2 2 2 6" xfId="12344" xr:uid="{7CDD5505-193E-4FC5-A84F-CACC22569B18}"/>
    <cellStyle name="Total 2 2 2 7" xfId="13618" xr:uid="{8B6DFAA6-A4BA-447E-8E22-BD4E09BACA3F}"/>
    <cellStyle name="Total 2 2 2 8" xfId="18210" xr:uid="{E7D28902-AA9A-4839-AE3D-C6E1FB3375BA}"/>
    <cellStyle name="Total 2 2 3" xfId="1172" xr:uid="{EB2303C1-7174-4617-A633-D1EBDB054F7C}"/>
    <cellStyle name="Total 2 2 3 2" xfId="5565" xr:uid="{12B43BE8-7EA2-4F3B-A287-D3B89D8CDAA1}"/>
    <cellStyle name="Total 2 2 3 2 2" xfId="16997" xr:uid="{03E703D4-76A3-488A-BA66-B8714DE13223}"/>
    <cellStyle name="Total 2 2 3 3" xfId="5093" xr:uid="{D9693214-AB57-418F-8FF8-64B0FE25A828}"/>
    <cellStyle name="Total 2 2 3 3 2" xfId="16525" xr:uid="{20FE5863-5FBC-4572-8452-2C85B097EE75}"/>
    <cellStyle name="Total 2 2 3 4" xfId="8754" xr:uid="{62931C6E-5243-4C54-A634-97EF33B9F378}"/>
    <cellStyle name="Total 2 2 3 5" xfId="9755" xr:uid="{7A797FC3-7D53-4890-BD82-9C84E1065A02}"/>
    <cellStyle name="Total 2 2 3 6" xfId="12700" xr:uid="{F92B26FE-2CFC-40CD-96B5-C7A72414F79B}"/>
    <cellStyle name="Total 2 2 3 7" xfId="14548" xr:uid="{262B2CBB-E9C1-49A1-A730-C88F4EF2CE2B}"/>
    <cellStyle name="Total 2 2 3 8" xfId="18424" xr:uid="{6CDF7AF6-16FD-4053-8CD9-2E6C055B0C8D}"/>
    <cellStyle name="Total 2 2 4" xfId="4885" xr:uid="{E6137ABC-DB32-430D-9565-55581D240AB4}"/>
    <cellStyle name="Total 2 2 4 2" xfId="16317" xr:uid="{8549C6D5-50B0-436C-AF1E-8552E9A9F404}"/>
    <cellStyle name="Total 2 2 5" xfId="5744" xr:uid="{27C630B6-2BF9-41EE-8EF9-C639F04D386C}"/>
    <cellStyle name="Total 2 2 5 2" xfId="17176" xr:uid="{5B04CD6B-EBDA-4B27-89F0-EE4F3F0B0FFC}"/>
    <cellStyle name="Total 2 2 6" xfId="9361" xr:uid="{2FA2E464-D578-45BB-A718-27FFD9095C61}"/>
    <cellStyle name="Total 2 2 7" xfId="11814" xr:uid="{9AEE744D-8DD4-464B-8296-E15BDE424A43}"/>
    <cellStyle name="Total 2 2 8" xfId="15146" xr:uid="{7885A1CE-B824-4D4F-853E-B03F05A8B8D9}"/>
    <cellStyle name="Total 2 2 9" xfId="17996" xr:uid="{7A22BCEA-C480-4A8D-991E-8C43C0A4FA93}"/>
    <cellStyle name="Total 2 3" xfId="803" xr:uid="{0CB5667B-C26A-403F-9F0D-958155EC43F6}"/>
    <cellStyle name="Total 2 3 2" xfId="1018" xr:uid="{E2736B00-97AD-4225-8CC3-3D979DE9306E}"/>
    <cellStyle name="Total 2 3 2 2" xfId="1359" xr:uid="{93CD3BCC-EF64-4BF6-9C97-7796EB49BA45}"/>
    <cellStyle name="Total 2 3 2 2 2" xfId="5433" xr:uid="{2D7B1108-73C7-4ABD-A6F3-700EB81EE2D5}"/>
    <cellStyle name="Total 2 3 2 2 2 2" xfId="16865" xr:uid="{4C9CF9A3-08F8-449A-89A3-56A5C32CDDA2}"/>
    <cellStyle name="Total 2 3 2 2 3" xfId="5268" xr:uid="{33C22172-DB77-4B8B-9F57-A7B66F594201}"/>
    <cellStyle name="Total 2 3 2 2 3 2" xfId="16700" xr:uid="{F6DD1749-5F62-4609-8E4A-F75C94F2EA57}"/>
    <cellStyle name="Total 2 3 2 2 4" xfId="8941" xr:uid="{CBDFFA64-5791-4EC1-BEC8-A533A26A576B}"/>
    <cellStyle name="Total 2 3 2 2 5" xfId="9227" xr:uid="{54B21FBF-39F6-4CE3-9764-5B978475D838}"/>
    <cellStyle name="Total 2 3 2 2 6" xfId="12761" xr:uid="{5B731DE1-8D87-4F9F-BAE7-5385926019A1}"/>
    <cellStyle name="Total 2 3 2 2 7" xfId="14410" xr:uid="{27FC2FC9-9634-4E21-8E76-4C6F3FFBADE4}"/>
    <cellStyle name="Total 2 3 2 2 8" xfId="18611" xr:uid="{A0114302-D3DF-4E31-B4BD-7C24390A7F7E}"/>
    <cellStyle name="Total 2 3 2 3" xfId="3956" xr:uid="{9B2D2C51-1A7C-4782-98AF-BC397F694D54}"/>
    <cellStyle name="Total 2 3 2 3 2" xfId="15388" xr:uid="{BA331DF2-DD1A-4203-8532-FE225AC16C00}"/>
    <cellStyle name="Total 2 3 2 4" xfId="5008" xr:uid="{1516E5F2-C896-4B39-80D3-B64FF03DC348}"/>
    <cellStyle name="Total 2 3 2 4 2" xfId="16440" xr:uid="{3B47BC14-F4D6-405C-982A-AD0E7D126508}"/>
    <cellStyle name="Total 2 3 2 5" xfId="9301" xr:uid="{9EB20842-0E25-466F-A204-EF3ADF1E6D4B}"/>
    <cellStyle name="Total 2 3 2 6" xfId="11313" xr:uid="{361AB268-E015-4911-9106-4B7BFA990C17}"/>
    <cellStyle name="Total 2 3 2 7" xfId="14645" xr:uid="{60878C68-5C79-483E-9060-964DB434E4DC}"/>
    <cellStyle name="Total 2 3 2 8" xfId="18271" xr:uid="{7504EA02-6084-4BAD-828D-9080BB978DB5}"/>
    <cellStyle name="Total 2 3 3" xfId="1239" xr:uid="{62B90037-5888-4EC5-B9A5-8277BC7852A5}"/>
    <cellStyle name="Total 2 3 3 2" xfId="5527" xr:uid="{5BE8A9F1-3DA1-4298-8681-E610F482CB15}"/>
    <cellStyle name="Total 2 3 3 2 2" xfId="16959" xr:uid="{FA469572-9512-46F4-BF24-D2D5673C5D67}"/>
    <cellStyle name="Total 2 3 3 3" xfId="5251" xr:uid="{C77DC9B0-DBCD-4A20-8565-52C3C7A107EF}"/>
    <cellStyle name="Total 2 3 3 3 2" xfId="16683" xr:uid="{27B0AE24-BBA9-41FA-A086-2CCCDBCD390A}"/>
    <cellStyle name="Total 2 3 3 4" xfId="8821" xr:uid="{04E2D5FC-63A4-4BE2-A93D-FA4E321FD125}"/>
    <cellStyle name="Total 2 3 3 5" xfId="9707" xr:uid="{B806EC93-D247-452C-8FC2-42CEE5EA7305}"/>
    <cellStyle name="Total 2 3 3 6" xfId="12462" xr:uid="{CA54E5C1-AFF0-4B67-BE2A-A8F9467215C4}"/>
    <cellStyle name="Total 2 3 3 7" xfId="14495" xr:uid="{60E847A0-5C73-49E9-83DD-A2E2D1555BE3}"/>
    <cellStyle name="Total 2 3 3 8" xfId="18491" xr:uid="{94DC12A4-F16E-4598-86D3-ACBB66B299FF}"/>
    <cellStyle name="Total 2 3 4" xfId="4222" xr:uid="{FA08EAF2-FFB0-4899-927B-E30C29151FC3}"/>
    <cellStyle name="Total 2 3 4 2" xfId="15654" xr:uid="{271168BF-41F2-4484-9CBA-3951DD4BF462}"/>
    <cellStyle name="Total 2 3 5" xfId="4949" xr:uid="{76CA96BB-CC9C-4550-BA45-502AAFC35C7B}"/>
    <cellStyle name="Total 2 3 5 2" xfId="16381" xr:uid="{B604F393-CE04-4502-B4E3-A785E9A2140D}"/>
    <cellStyle name="Total 2 3 6" xfId="8337" xr:uid="{C83E9E5D-F52E-4831-8D6A-CDA9ECDCB7DC}"/>
    <cellStyle name="Total 2 3 7" xfId="11074" xr:uid="{1C04ACFF-CC2C-456D-B612-BE53A24E9A13}"/>
    <cellStyle name="Total 2 3 8" xfId="14702" xr:uid="{2E697356-6A14-4712-AC9D-E5B962B9353B}"/>
    <cellStyle name="Total 2 3 9" xfId="18057" xr:uid="{C8B5A6D3-2F01-4347-AD24-E7E697651A02}"/>
    <cellStyle name="Total 2 4" xfId="691" xr:uid="{2A0E7D96-ACF1-40C0-AE2C-0775A88E5BE0}"/>
    <cellStyle name="Total 2 4 2" xfId="906" xr:uid="{687763E2-6618-4630-A456-F65A8C8653BF}"/>
    <cellStyle name="Total 2 4 2 2" xfId="1202" xr:uid="{79887027-6B7D-4C4E-A2A7-76C36BBFA6CB}"/>
    <cellStyle name="Total 2 4 2 2 2" xfId="5554" xr:uid="{1DEBA556-AFCB-4F2E-B290-C94E0738D3FD}"/>
    <cellStyle name="Total 2 4 2 2 2 2" xfId="16986" xr:uid="{EFBA0FB2-9C8C-431C-872C-20719B1DE984}"/>
    <cellStyle name="Total 2 4 2 2 3" xfId="4007" xr:uid="{9391F876-3008-44A5-8626-B0EB2CE1E395}"/>
    <cellStyle name="Total 2 4 2 2 3 2" xfId="15439" xr:uid="{C99344E3-E9A4-45CE-A2B6-04F683936BE1}"/>
    <cellStyle name="Total 2 4 2 2 4" xfId="8784" xr:uid="{10C06F31-F737-4D84-B839-D61C74A497A1}"/>
    <cellStyle name="Total 2 4 2 2 5" xfId="9734" xr:uid="{E9500DC8-F1EC-4E55-9810-791A341198CC}"/>
    <cellStyle name="Total 2 4 2 2 6" xfId="12390" xr:uid="{46594442-4A71-4037-95D4-DCC498C4C977}"/>
    <cellStyle name="Total 2 4 2 2 7" xfId="14023" xr:uid="{7F5A3BC8-364F-47DB-A35E-261A9F4663C9}"/>
    <cellStyle name="Total 2 4 2 2 8" xfId="18454" xr:uid="{E0547532-4A91-44F1-A7FC-70AFFEEAE421}"/>
    <cellStyle name="Total 2 4 2 3" xfId="5654" xr:uid="{608EC61F-D80B-4D25-BDDD-1B243F383F70}"/>
    <cellStyle name="Total 2 4 2 3 2" xfId="17086" xr:uid="{9BA28623-B817-4F81-ACFD-A30D65492832}"/>
    <cellStyle name="Total 2 4 2 4" xfId="4986" xr:uid="{23231AFB-0B0E-4D19-91BD-C4C729A0F326}"/>
    <cellStyle name="Total 2 4 2 4 2" xfId="16418" xr:uid="{8D5384C4-77E6-41CA-B94E-FDD2AC76C128}"/>
    <cellStyle name="Total 2 4 2 5" xfId="9940" xr:uid="{03589F12-B9A1-45DB-B405-4D42D2044A71}"/>
    <cellStyle name="Total 2 4 2 6" xfId="11341" xr:uid="{755AC304-459F-45DB-88A7-0D8A75D3E2BC}"/>
    <cellStyle name="Total 2 4 2 7" xfId="13642" xr:uid="{D85A8636-9BCF-4C62-A851-A1AB7686DD6E}"/>
    <cellStyle name="Total 2 4 2 8" xfId="18159" xr:uid="{3AF5B3C5-D55C-487B-98F9-05E71BE586FA}"/>
    <cellStyle name="Total 2 4 3" xfId="1142" xr:uid="{31153256-16AB-45FF-B9EC-96C340B5D7A2}"/>
    <cellStyle name="Total 2 4 3 2" xfId="5579" xr:uid="{A85820AB-F8B7-4C5E-9451-053A706FC72D}"/>
    <cellStyle name="Total 2 4 3 2 2" xfId="17011" xr:uid="{4EB458EE-8C0D-461F-ACBA-33D5FFDF6AAF}"/>
    <cellStyle name="Total 2 4 3 3" xfId="4704" xr:uid="{C0488FEE-713E-4211-A951-EE946AB93888}"/>
    <cellStyle name="Total 2 4 3 3 2" xfId="16136" xr:uid="{7D44C99B-D9AA-4380-AE9E-AF3BE2F50786}"/>
    <cellStyle name="Total 2 4 3 4" xfId="8724" xr:uid="{6C2958C9-9A39-4A20-A68E-92E6DF4CEC73}"/>
    <cellStyle name="Total 2 4 3 5" xfId="9280" xr:uid="{46A8760A-B18F-4AE3-B5A9-9C3FDB50FF1A}"/>
    <cellStyle name="Total 2 4 3 6" xfId="11954" xr:uid="{EC4E5FF8-B802-435E-A442-BC980C90E5E8}"/>
    <cellStyle name="Total 2 4 3 7" xfId="14571" xr:uid="{A5314D4A-82F8-4347-A37C-772EFF3650DB}"/>
    <cellStyle name="Total 2 4 3 8" xfId="18394" xr:uid="{79A3D8A7-C3A6-4E9D-9D57-34E7BF780418}"/>
    <cellStyle name="Total 2 4 4" xfId="4263" xr:uid="{FA133152-54EA-4772-AD85-E6E03FD5B229}"/>
    <cellStyle name="Total 2 4 4 2" xfId="15695" xr:uid="{675B7AB2-E8B7-426A-BEC4-EF5A8155326F}"/>
    <cellStyle name="Total 2 4 5" xfId="5742" xr:uid="{C0B874AD-1E30-4616-B034-D606EA699F02}"/>
    <cellStyle name="Total 2 4 5 2" xfId="17174" xr:uid="{B3C039A2-A7CA-4978-85A9-729BE3709E4F}"/>
    <cellStyle name="Total 2 4 6" xfId="9369" xr:uid="{86575BC3-52E0-4C07-AA9A-13B288620FCE}"/>
    <cellStyle name="Total 2 4 7" xfId="11640" xr:uid="{E2077C70-6E5D-4668-B664-82B533B14C05}"/>
    <cellStyle name="Total 2 4 8" xfId="13749" xr:uid="{42FB8F69-C4E2-4DD4-87D3-319367C7A48A}"/>
    <cellStyle name="Total 2 4 9" xfId="17945" xr:uid="{520AE321-EB37-4FD1-80CE-98503066C652}"/>
    <cellStyle name="Total 2 5" xfId="862" xr:uid="{A4416D16-BF36-49B0-81A2-E688F114DCC5}"/>
    <cellStyle name="Total 2 5 2" xfId="1262" xr:uid="{D8DE9EF7-0919-4166-B0D4-0219395C3946}"/>
    <cellStyle name="Total 2 5 2 2" xfId="4923" xr:uid="{122A12D1-4BA6-4D1D-95D1-EF7405304A3C}"/>
    <cellStyle name="Total 2 5 2 2 2" xfId="16355" xr:uid="{07B0A116-3A6E-4740-84F9-47F288563135}"/>
    <cellStyle name="Total 2 5 2 3" xfId="5100" xr:uid="{4EE29D51-1042-4F0E-94BC-D98D93A3E24A}"/>
    <cellStyle name="Total 2 5 2 3 2" xfId="16532" xr:uid="{A4528F28-28C2-444B-80CA-F8645DE24604}"/>
    <cellStyle name="Total 2 5 2 4" xfId="8844" xr:uid="{C4A8E324-B982-4D4C-9E0D-045717585A9A}"/>
    <cellStyle name="Total 2 5 2 5" xfId="9252" xr:uid="{1698E437-DD79-4FB6-93F1-A6BAD2E9F4B9}"/>
    <cellStyle name="Total 2 5 2 6" xfId="11425" xr:uid="{D511EEC6-9620-4239-A90E-6135B23F6EB5}"/>
    <cellStyle name="Total 2 5 2 7" xfId="14478" xr:uid="{F9CD21F2-A7E8-4FE9-ACD8-42FB29C56E49}"/>
    <cellStyle name="Total 2 5 2 8" xfId="18514" xr:uid="{7529F6FB-C2E3-4D52-ACFC-E3147E2A6E41}"/>
    <cellStyle name="Total 2 5 3" xfId="4871" xr:uid="{DB0FCC57-6ED6-4468-BA1C-4A0F82A3E05E}"/>
    <cellStyle name="Total 2 5 3 2" xfId="16303" xr:uid="{35E885D2-3EC4-4395-8A17-F10408B1FD74}"/>
    <cellStyle name="Total 2 5 4" xfId="4963" xr:uid="{C16BD2AF-026E-440B-865B-9F5807E0F064}"/>
    <cellStyle name="Total 2 5 4 2" xfId="16395" xr:uid="{4E0E72CD-FE33-4333-9A75-D9B525DAF372}"/>
    <cellStyle name="Total 2 5 5" xfId="8323" xr:uid="{E68E20D1-CFD2-4D50-88BC-5700B3621987}"/>
    <cellStyle name="Total 2 5 6" xfId="11238" xr:uid="{47489797-8DB7-42B3-8A3A-BEA1353EBE8A}"/>
    <cellStyle name="Total 2 5 7" xfId="14088" xr:uid="{EC07C0F6-CA88-48F8-951F-26859FFF874D}"/>
    <cellStyle name="Total 2 5 8" xfId="18115" xr:uid="{7499AF57-C062-4F12-9E9C-4DB2E34F4273}"/>
    <cellStyle name="Total 2 6" xfId="1331" xr:uid="{86447E99-7D90-4E71-8933-A552D25A928C}"/>
    <cellStyle name="Total 2 6 2" xfId="5455" xr:uid="{D8BD2B93-A345-4CE6-AB1E-FF468F038752}"/>
    <cellStyle name="Total 2 6 2 2" xfId="16887" xr:uid="{5B7AE637-44D8-4FC2-BFD1-F989AA21B390}"/>
    <cellStyle name="Total 2 6 3" xfId="4709" xr:uid="{2AC512E6-6496-43D0-B5E5-5A6A65DA0D45}"/>
    <cellStyle name="Total 2 6 3 2" xfId="16141" xr:uid="{78F83441-D596-452D-830F-50C3A649535D}"/>
    <cellStyle name="Total 2 6 4" xfId="8913" xr:uid="{42E3564C-FD36-4DC6-BDF1-FCF0B8695317}"/>
    <cellStyle name="Total 2 6 5" xfId="9639" xr:uid="{57F88457-3CA4-4F48-B8D9-4FC57EFBAAEC}"/>
    <cellStyle name="Total 2 6 6" xfId="11401" xr:uid="{7F282D78-DB11-41C5-855F-4534E5FA4FBA}"/>
    <cellStyle name="Total 2 6 7" xfId="14432" xr:uid="{00C58FA5-D6E0-4ABB-82B3-BDFC5F30F44C}"/>
    <cellStyle name="Total 2 6 8" xfId="18583" xr:uid="{672938F9-3DA8-44FE-B5FB-AC54A4C0F845}"/>
    <cellStyle name="Total 2 7" xfId="355" xr:uid="{98B7675B-AC77-4B91-BC80-3A9BDB93E2AC}"/>
    <cellStyle name="Total 2 7 2" xfId="6373" xr:uid="{A0DC03DB-A791-4E81-A0A5-8BB0A5D5AF11}"/>
    <cellStyle name="Total 2 7 3" xfId="13596" xr:uid="{60761A46-6365-454D-8ACE-12B53BA052A1}"/>
    <cellStyle name="Total 2 8" xfId="5824" xr:uid="{A59DA27D-5A9F-415F-B4C8-04F0F2213D69}"/>
    <cellStyle name="Total 2 8 2" xfId="17256" xr:uid="{A03716A7-7235-4CC3-95D3-8A45FCD8B3AD}"/>
    <cellStyle name="Total 2 9" xfId="5981" xr:uid="{07E5DC22-C05D-4EC6-9A44-FA206A6DCC02}"/>
    <cellStyle name="Total 2 9 2" xfId="17413" xr:uid="{FEF55830-3B5A-4970-AB4D-72A8BACF662D}"/>
    <cellStyle name="Total 3" xfId="414" xr:uid="{7A07BDE4-D166-4DF0-A424-2513A2D8A348}"/>
    <cellStyle name="Total 3 10" xfId="11256" xr:uid="{82DCD6F4-44F1-41D2-BB8D-B39A853CCA5E}"/>
    <cellStyle name="Total 3 11" xfId="14762" xr:uid="{B0A788C6-630F-48D3-B522-3992B59092D6}"/>
    <cellStyle name="Total 3 12" xfId="17894" xr:uid="{9B61E9C5-6C15-4AF0-8739-229FB521A304}"/>
    <cellStyle name="Total 3 2" xfId="766" xr:uid="{7389BC0E-A587-48D2-BC87-B9C301B6ADCA}"/>
    <cellStyle name="Total 3 2 2" xfId="981" xr:uid="{2019E2DF-10C4-475D-A572-3A187DDEFA5D}"/>
    <cellStyle name="Total 3 2 2 2" xfId="1358" xr:uid="{90057174-A6CC-4E7F-9CDC-E96DFFCCAE7B}"/>
    <cellStyle name="Total 3 2 2 2 2" xfId="5434" xr:uid="{78794CAA-2723-4C60-ADD7-391D8564D45C}"/>
    <cellStyle name="Total 3 2 2 2 2 2" xfId="16866" xr:uid="{7258FB36-34A4-4EB7-944D-C7FF8D754CAE}"/>
    <cellStyle name="Total 3 2 2 2 3" xfId="4681" xr:uid="{91791CAF-D8EC-4C62-9935-360DB8AEF811}"/>
    <cellStyle name="Total 3 2 2 2 3 2" xfId="16113" xr:uid="{C2DA3B7A-271E-409A-8FEC-F03E914D0EA0}"/>
    <cellStyle name="Total 3 2 2 2 4" xfId="8940" xr:uid="{A49E7439-D0D2-4B47-BE49-0EF54D3F271B}"/>
    <cellStyle name="Total 3 2 2 2 5" xfId="9228" xr:uid="{E99503C9-F129-486A-AA27-D651965B7F78}"/>
    <cellStyle name="Total 3 2 2 2 6" xfId="11169" xr:uid="{DFA1D3F5-D205-4182-8C25-DE4A27523D0D}"/>
    <cellStyle name="Total 3 2 2 2 7" xfId="14411" xr:uid="{E1D05613-2A30-4A2A-9F7A-73891A42C9C0}"/>
    <cellStyle name="Total 3 2 2 2 8" xfId="18610" xr:uid="{E13ABE66-B6B5-4FDB-A752-3A9B849169B4}"/>
    <cellStyle name="Total 3 2 2 3" xfId="4082" xr:uid="{7FC8D858-3008-4AFE-B630-63F317E898F9}"/>
    <cellStyle name="Total 3 2 2 3 2" xfId="15514" xr:uid="{E64CE159-25DB-4F83-890A-0F75A52D85CD}"/>
    <cellStyle name="Total 3 2 2 4" xfId="4227" xr:uid="{E37E906F-487D-48E7-95BB-B908B54D5824}"/>
    <cellStyle name="Total 3 2 2 4 2" xfId="15659" xr:uid="{5F0CBDA7-5B55-4417-B1EE-138D9289EBB6}"/>
    <cellStyle name="Total 3 2 2 5" xfId="9309" xr:uid="{31FE433F-2B07-4D75-AADC-F4E138EF804D}"/>
    <cellStyle name="Total 3 2 2 6" xfId="11736" xr:uid="{7A848AD9-A7C1-45C5-A146-D31BB2B0019E}"/>
    <cellStyle name="Total 3 2 2 7" xfId="13634" xr:uid="{678C97A4-FD15-4CC5-8AE0-F129090948B9}"/>
    <cellStyle name="Total 3 2 2 8" xfId="18234" xr:uid="{E1BEC972-DE1B-4976-9532-1595BCFF8E10}"/>
    <cellStyle name="Total 3 2 3" xfId="1153" xr:uid="{837FB404-849F-4195-B1AB-B22AF8412FE1}"/>
    <cellStyle name="Total 3 2 3 2" xfId="5571" xr:uid="{4E6056C3-F16D-4F0E-A873-CCFA4983D928}"/>
    <cellStyle name="Total 3 2 3 2 2" xfId="17003" xr:uid="{A25CCD0D-0F2B-4AFC-8D6E-5B0D5FB540A5}"/>
    <cellStyle name="Total 3 2 3 3" xfId="5081" xr:uid="{31B2920D-3046-4FC0-9FA4-C31803A6CBFD}"/>
    <cellStyle name="Total 3 2 3 3 2" xfId="16513" xr:uid="{ACE11276-48C0-45C8-BB0D-7FE85C747CA0}"/>
    <cellStyle name="Total 3 2 3 4" xfId="8735" xr:uid="{1AC187AF-A53C-48C7-B868-198D45CD8CAB}"/>
    <cellStyle name="Total 3 2 3 5" xfId="9769" xr:uid="{463BE192-F911-410D-B296-AD3AE1245AE2}"/>
    <cellStyle name="Total 3 2 3 6" xfId="11381" xr:uid="{0B698047-829D-4F1F-A44E-71B624E51419}"/>
    <cellStyle name="Total 3 2 3 7" xfId="14562" xr:uid="{AB81BF2B-AD8C-4F5B-9E74-93CF68E1E0B9}"/>
    <cellStyle name="Total 3 2 3 8" xfId="18405" xr:uid="{DF0FAC2D-7F05-4035-85CA-4BC0829FEA95}"/>
    <cellStyle name="Total 3 2 4" xfId="4274" xr:uid="{9886E34E-284B-4C3F-B044-F092016A5D72}"/>
    <cellStyle name="Total 3 2 4 2" xfId="15706" xr:uid="{6866D61B-D3E3-4248-A03F-5D4DFF0BC245}"/>
    <cellStyle name="Total 3 2 5" xfId="4481" xr:uid="{FCC1F93C-4657-4F9F-A419-AA9B5C34A02A}"/>
    <cellStyle name="Total 3 2 5 2" xfId="15913" xr:uid="{245AEC4F-451F-4490-AA90-1B2C65080D81}"/>
    <cellStyle name="Total 3 2 6" xfId="8271" xr:uid="{5B82A644-BC98-40B5-B730-618D9F73E3A7}"/>
    <cellStyle name="Total 3 2 7" xfId="13281" xr:uid="{882805F7-2ED6-417B-AC51-DD2C7AD46677}"/>
    <cellStyle name="Total 3 2 8" xfId="14724" xr:uid="{270534E7-2843-4276-B720-B0096381C2D6}"/>
    <cellStyle name="Total 3 2 9" xfId="18020" xr:uid="{1905B1A5-8118-4E44-8772-93FC27CBB311}"/>
    <cellStyle name="Total 3 3" xfId="729" xr:uid="{36CE4D6D-FD25-4F79-AD8E-988652ED729F}"/>
    <cellStyle name="Total 3 3 2" xfId="944" xr:uid="{8495EA0A-507B-4882-B271-75943AD1E887}"/>
    <cellStyle name="Total 3 3 2 2" xfId="1085" xr:uid="{4FB069CC-A657-467B-BCFF-14D2144D0A8B}"/>
    <cellStyle name="Total 3 3 2 2 2" xfId="4047" xr:uid="{9603D9A4-FF18-4206-B30A-1BA66F0C6339}"/>
    <cellStyle name="Total 3 3 2 2 2 2" xfId="15479" xr:uid="{FF5DB9D7-9A20-4A45-96E7-99F39A1B0086}"/>
    <cellStyle name="Total 3 3 2 2 3" xfId="5230" xr:uid="{D14BCFC0-9BB1-42B8-83A9-81FCA6D36C4B}"/>
    <cellStyle name="Total 3 3 2 2 3 2" xfId="16662" xr:uid="{264B02FC-842F-474A-B1D4-37E7F1BC8D3C}"/>
    <cellStyle name="Total 3 3 2 2 4" xfId="8667" xr:uid="{F51479A3-5C74-4BCD-A5CD-668337CC29C5}"/>
    <cellStyle name="Total 3 3 2 2 5" xfId="9292" xr:uid="{6299DB65-6A6A-4B9F-AB02-983B0902DF5D}"/>
    <cellStyle name="Total 3 3 2 2 6" xfId="12728" xr:uid="{CE9DAB6A-055D-4276-9848-A6245536F8E7}"/>
    <cellStyle name="Total 3 3 2 2 7" xfId="14046" xr:uid="{9EE7281C-7F07-414A-BA2A-6E82009D37E9}"/>
    <cellStyle name="Total 3 3 2 2 8" xfId="18337" xr:uid="{BC5095B2-6B2C-4230-9261-7EA5558C5180}"/>
    <cellStyle name="Total 3 3 2 3" xfId="3968" xr:uid="{F17268C6-D124-4AA5-ACC0-CD453DB40931}"/>
    <cellStyle name="Total 3 3 2 3 2" xfId="15400" xr:uid="{D0CD8C5D-D9F0-4CFC-92E2-6325EB0E76FF}"/>
    <cellStyle name="Total 3 3 2 4" xfId="4430" xr:uid="{B90BF840-586F-4469-A24F-F69107A7B84F}"/>
    <cellStyle name="Total 3 3 2 4 2" xfId="15862" xr:uid="{8A1FCABB-BE05-455B-8009-1C94357A4301}"/>
    <cellStyle name="Total 3 3 2 5" xfId="9914" xr:uid="{7D514EF5-79E5-4EF7-AEE3-5BB0D7CE01B5}"/>
    <cellStyle name="Total 3 3 2 6" xfId="12349" xr:uid="{955D6348-7F2B-424B-8B26-019D93C3E71B}"/>
    <cellStyle name="Total 3 3 2 7" xfId="14676" xr:uid="{F861714C-3A9C-48DA-844B-1ABFD942C0C1}"/>
    <cellStyle name="Total 3 3 2 8" xfId="18197" xr:uid="{3C172C73-CF4B-4275-83FF-16D0BE56AC89}"/>
    <cellStyle name="Total 3 3 3" xfId="1216" xr:uid="{DDC56D1D-3A50-4137-8600-BBEB34C8E2B4}"/>
    <cellStyle name="Total 3 3 3 2" xfId="5545" xr:uid="{B2D901E1-8DC6-4D0B-9514-16B642B3E0A9}"/>
    <cellStyle name="Total 3 3 3 2 2" xfId="16977" xr:uid="{6886E86A-AC5F-41CB-824B-BD06F11D2A2D}"/>
    <cellStyle name="Total 3 3 3 3" xfId="4012" xr:uid="{CBA5F647-82C9-4DFA-B1B5-BBFBB0AC0700}"/>
    <cellStyle name="Total 3 3 3 3 2" xfId="15444" xr:uid="{D8C55666-5C56-44DC-859D-8907D548AF8B}"/>
    <cellStyle name="Total 3 3 3 4" xfId="8798" xr:uid="{012D31B3-1911-400E-A85E-908598600235}"/>
    <cellStyle name="Total 3 3 3 5" xfId="9264" xr:uid="{F0F75AA7-636B-465D-9481-6A006BBAF1AB}"/>
    <cellStyle name="Total 3 3 3 6" xfId="12909" xr:uid="{350A8699-8B2D-4122-B2D2-F4D42E00DC4F}"/>
    <cellStyle name="Total 3 3 3 7" xfId="14515" xr:uid="{05FC90B4-5CB9-4D3B-B9C4-48D23F975D8A}"/>
    <cellStyle name="Total 3 3 3 8" xfId="18468" xr:uid="{04871D3D-F80F-4032-8040-9CEE1403D179}"/>
    <cellStyle name="Total 3 3 4" xfId="4410" xr:uid="{CD893A71-91FA-46DA-B73C-7EC4F31E7E11}"/>
    <cellStyle name="Total 3 3 4 2" xfId="15842" xr:uid="{A27BE825-FBE5-4FF8-A32A-93E861254DEF}"/>
    <cellStyle name="Total 3 3 5" xfId="4038" xr:uid="{FBA8AF1F-1E7D-4B96-9EA7-978B5622DE92}"/>
    <cellStyle name="Total 3 3 5 2" xfId="15470" xr:uid="{ABE7F139-DD8A-408F-A543-F3F61E1B4C9C}"/>
    <cellStyle name="Total 3 3 6" xfId="8116" xr:uid="{EC30F48B-B760-4AD2-A44D-D1E06B182186}"/>
    <cellStyle name="Total 3 3 7" xfId="12235" xr:uid="{4FE38D1D-4741-4BAD-BA64-A398EA611B41}"/>
    <cellStyle name="Total 3 3 8" xfId="14128" xr:uid="{06006D92-59C5-4756-A795-5E51B2D9EBCC}"/>
    <cellStyle name="Total 3 3 9" xfId="17983" xr:uid="{78EFD983-6231-477F-9549-848C96C9840C}"/>
    <cellStyle name="Total 3 4" xfId="770" xr:uid="{DFEC456C-D5EA-492D-8A69-56D543C9195F}"/>
    <cellStyle name="Total 3 4 2" xfId="985" xr:uid="{E0D57BD0-5659-4917-91A0-B0882142C6CD}"/>
    <cellStyle name="Total 3 4 2 2" xfId="1264" xr:uid="{EC2B1038-FD05-4587-8391-6B32B0ADA4A7}"/>
    <cellStyle name="Total 3 4 2 2 2" xfId="4783" xr:uid="{E601F793-D658-4586-B4F4-58B89332BDFF}"/>
    <cellStyle name="Total 3 4 2 2 2 2" xfId="16215" xr:uid="{BBDD2199-A688-405F-B37F-5BFC5CCBC94B}"/>
    <cellStyle name="Total 3 4 2 2 3" xfId="5255" xr:uid="{3CE2816A-C6AF-4850-A901-16D7878EBB7B}"/>
    <cellStyle name="Total 3 4 2 2 3 2" xfId="16687" xr:uid="{5F17C8B0-4AB2-42E9-A27A-E12F1CA12803}"/>
    <cellStyle name="Total 3 4 2 2 4" xfId="8846" xr:uid="{75FC57BF-41E6-43E1-A1AB-FE445FC19AB2}"/>
    <cellStyle name="Total 3 4 2 2 5" xfId="9690" xr:uid="{11ED18A3-891B-4856-8D57-F6D1C6A8075A}"/>
    <cellStyle name="Total 3 4 2 2 6" xfId="11806" xr:uid="{2E566BA9-B3CA-4FF1-B5D2-84B86B5D5C06}"/>
    <cellStyle name="Total 3 4 2 2 7" xfId="14476" xr:uid="{2669C393-E52D-485F-9BB8-BEEE11FC037A}"/>
    <cellStyle name="Total 3 4 2 2 8" xfId="18516" xr:uid="{5E1AF785-3E29-422F-8A16-05A670D80584}"/>
    <cellStyle name="Total 3 4 2 3" xfId="3963" xr:uid="{06AD7094-C245-49F5-B6EE-6875E84CE54C}"/>
    <cellStyle name="Total 3 4 2 3 2" xfId="15395" xr:uid="{915B89BE-5157-47D1-960C-BB0BE1CD7310}"/>
    <cellStyle name="Total 3 4 2 4" xfId="4505" xr:uid="{22C5BDD1-AC5B-412F-9B2D-ADFDC00B5D4B}"/>
    <cellStyle name="Total 3 4 2 4 2" xfId="15937" xr:uid="{4F02BEF0-B4CD-4344-81A5-011C8E70B4DD}"/>
    <cellStyle name="Total 3 4 2 5" xfId="9307" xr:uid="{453DE9F0-145C-4A05-ABF6-F57B0F925C63}"/>
    <cellStyle name="Total 3 4 2 6" xfId="11739" xr:uid="{8831AF26-0D31-4851-B779-F10F49F08052}"/>
    <cellStyle name="Total 3 4 2 7" xfId="13585" xr:uid="{926A0081-FC39-43D8-9EE3-CEEFA9A2B313}"/>
    <cellStyle name="Total 3 4 2 8" xfId="18238" xr:uid="{55E6B20D-7DAC-411F-A81F-6205A3347537}"/>
    <cellStyle name="Total 3 4 3" xfId="1333" xr:uid="{860BC336-575D-4A91-ABB7-FA264142B8B3}"/>
    <cellStyle name="Total 3 4 3 2" xfId="4773" xr:uid="{201C068E-F75E-4777-A358-B35798545BDD}"/>
    <cellStyle name="Total 3 4 3 2 2" xfId="16205" xr:uid="{FD9CC2C2-698C-49B8-9080-40C8E6E4BC1F}"/>
    <cellStyle name="Total 3 4 3 3" xfId="5258" xr:uid="{CAB678AC-BB66-425C-8985-3F3C84D77AFE}"/>
    <cellStyle name="Total 3 4 3 3 2" xfId="16690" xr:uid="{40F80DE0-8B1A-4ED1-857F-CC47D86311CA}"/>
    <cellStyle name="Total 3 4 3 4" xfId="8915" xr:uid="{D2CD098C-10A8-4899-AEEB-DBFD5AD9A6CE}"/>
    <cellStyle name="Total 3 4 3 5" xfId="9637" xr:uid="{F8D47EA3-811F-446F-8A56-49B5122280CB}"/>
    <cellStyle name="Total 3 4 3 6" xfId="13023" xr:uid="{502B8A11-B9EB-42BA-A426-E6BAE15DA7A4}"/>
    <cellStyle name="Total 3 4 3 7" xfId="14430" xr:uid="{FCE37B9A-D921-48DD-9A53-AAB111384998}"/>
    <cellStyle name="Total 3 4 3 8" xfId="18585" xr:uid="{C95358D8-9D1D-4C0F-B63A-20DD181BEE15}"/>
    <cellStyle name="Total 3 4 4" xfId="4230" xr:uid="{F9BE7331-9F69-47BF-80F5-F06DAB178353}"/>
    <cellStyle name="Total 3 4 4 2" xfId="15662" xr:uid="{B2F81157-CFFD-4D44-B6D3-786ECB8FA09D}"/>
    <cellStyle name="Total 3 4 5" xfId="5705" xr:uid="{140C11AA-4A71-441B-85A8-C83EA6EAF35D}"/>
    <cellStyle name="Total 3 4 5 2" xfId="17137" xr:uid="{BE93F2C0-0003-48D9-A432-7435146E9966}"/>
    <cellStyle name="Total 3 4 6" xfId="8355" xr:uid="{83DE75AE-E675-4448-808D-693E8C2CB7E2}"/>
    <cellStyle name="Total 3 4 7" xfId="11398" xr:uid="{39B896FF-368D-4D6E-8FFB-F5FC8F521D27}"/>
    <cellStyle name="Total 3 4 8" xfId="14722" xr:uid="{9C5B68DA-0AD5-4E5F-A78E-22B9D5490AFE}"/>
    <cellStyle name="Total 3 4 9" xfId="18024" xr:uid="{1C6441F7-7697-4B56-90AC-0BD14B16BA51}"/>
    <cellStyle name="Total 3 5" xfId="867" xr:uid="{ABBA09F8-0A98-434E-81EE-FCB013701FE6}"/>
    <cellStyle name="Total 3 5 2" xfId="1147" xr:uid="{90DB1F5A-67E8-45E6-B889-12BC0298BC05}"/>
    <cellStyle name="Total 3 5 2 2" xfId="5575" xr:uid="{4D904320-5EE5-40C2-852E-7C045B8870E4}"/>
    <cellStyle name="Total 3 5 2 2 2" xfId="17007" xr:uid="{D9E45B06-3167-40D7-8B37-C3CC4CC9EA6B}"/>
    <cellStyle name="Total 3 5 2 3" xfId="4429" xr:uid="{255AE0D7-2186-4495-A904-79197B4F3692}"/>
    <cellStyle name="Total 3 5 2 3 2" xfId="15861" xr:uid="{67F38A3B-1062-4868-B10F-D7BF4B57CB32}"/>
    <cellStyle name="Total 3 5 2 4" xfId="8729" xr:uid="{2A0B6BA9-7477-45B9-A696-288D1D871370}"/>
    <cellStyle name="Total 3 5 2 5" xfId="9774" xr:uid="{27EADE65-CB0B-4868-B0E3-A62912C4D055}"/>
    <cellStyle name="Total 3 5 2 6" xfId="11570" xr:uid="{32F3F874-36BF-4D29-8AEE-548B765F5E90}"/>
    <cellStyle name="Total 3 5 2 7" xfId="14567" xr:uid="{2F484A16-B463-4C7D-9925-AB9FF43B9695}"/>
    <cellStyle name="Total 3 5 2 8" xfId="18399" xr:uid="{BB5D3265-13D8-421B-88CA-3E63F526F462}"/>
    <cellStyle name="Total 3 5 3" xfId="5674" xr:uid="{9D4407F2-E220-4934-917D-6B10E0852ED8}"/>
    <cellStyle name="Total 3 5 3 2" xfId="17106" xr:uid="{B3A90A2E-A442-4F90-A2DC-22A574CB033E}"/>
    <cellStyle name="Total 3 5 4" xfId="4967" xr:uid="{B9FC7382-625E-4D28-94A7-B3F630EB63E7}"/>
    <cellStyle name="Total 3 5 4 2" xfId="16399" xr:uid="{54B14511-86FD-4045-80D5-98D70779757F}"/>
    <cellStyle name="Total 3 5 5" xfId="8256" xr:uid="{0756012C-F5A3-4F3D-9E9F-259330E03CAD}"/>
    <cellStyle name="Total 3 5 6" xfId="11569" xr:uid="{565F6C94-9632-4874-8586-85EE179DD60B}"/>
    <cellStyle name="Total 3 5 7" xfId="13721" xr:uid="{DBC30D4C-789E-485D-A27D-A8955668F6AC}"/>
    <cellStyle name="Total 3 5 8" xfId="18120" xr:uid="{8D6B5ABA-19A0-4EF1-9C10-094D2D890CCA}"/>
    <cellStyle name="Total 3 6" xfId="1081" xr:uid="{A5C46E60-E845-4F19-8796-63CA3AA3135E}"/>
    <cellStyle name="Total 3 6 2" xfId="4045" xr:uid="{39A20B01-A4EB-4DC4-8CAB-AD4538518C62}"/>
    <cellStyle name="Total 3 6 2 2" xfId="15477" xr:uid="{1D460E93-0A13-4036-B7F1-06862F3AFEC6}"/>
    <cellStyle name="Total 3 6 3" xfId="5042" xr:uid="{D9E1F672-661C-4A01-8E1F-7DF111F85518}"/>
    <cellStyle name="Total 3 6 3 2" xfId="16474" xr:uid="{CAA11573-8647-46D9-96F9-63870C20188A}"/>
    <cellStyle name="Total 3 6 4" xfId="8663" xr:uid="{F94B4C67-C2AD-4AE1-9024-EBE6D716661E}"/>
    <cellStyle name="Total 3 6 5" xfId="9293" xr:uid="{50143D46-A6BA-45A5-B8D0-5CB477C1A798}"/>
    <cellStyle name="Total 3 6 6" xfId="11160" xr:uid="{55D15256-6C3E-4EF7-86CF-BA0777826432}"/>
    <cellStyle name="Total 3 6 7" xfId="15145" xr:uid="{57DC2EAE-94DE-41AA-9C67-59068FBBD8A1}"/>
    <cellStyle name="Total 3 6 8" xfId="18333" xr:uid="{EF7A4ABB-55BA-4481-ABFE-75C4FCF76F1B}"/>
    <cellStyle name="Total 3 7" xfId="5808" xr:uid="{FF7AC3F1-36C3-4F73-BC02-4918E1B1182A}"/>
    <cellStyle name="Total 3 7 2" xfId="17240" xr:uid="{296A03C7-038B-4C8B-BD8F-2FE211908107}"/>
    <cellStyle name="Total 3 8" xfId="5976" xr:uid="{FB839821-3DF6-4BFA-ABE3-8B3B3EFC1827}"/>
    <cellStyle name="Total 3 8 2" xfId="17408" xr:uid="{56B1CD3E-C8B3-4508-BF10-D9F3B90C0CEF}"/>
    <cellStyle name="Total 3 9" xfId="10039" xr:uid="{5194B6E3-8D8A-4B6E-97D6-6D4B4C5B034B}"/>
    <cellStyle name="Total 4" xfId="3318" xr:uid="{3701A6E4-2B81-41BD-BD7E-559E8CF0425E}"/>
    <cellStyle name="Total 4 2" xfId="5833" xr:uid="{2DC89846-00A6-4246-A5D9-855461BA98BD}"/>
    <cellStyle name="Total 4 2 2" xfId="17265" xr:uid="{DB9FE78E-8B5D-4D9F-BB9F-C5C057934917}"/>
    <cellStyle name="Total 4 3" xfId="6137" xr:uid="{69317D42-579E-4BC3-86B3-1FD4B44EA3B0}"/>
    <cellStyle name="Total 4 3 2" xfId="17569" xr:uid="{6C501196-6533-42B9-A258-9BEC5755D239}"/>
    <cellStyle name="Total 4 4" xfId="10079" xr:uid="{BB0955ED-BCF1-4ABD-B8B4-3122BBC52805}"/>
    <cellStyle name="Total 4 5" xfId="10289" xr:uid="{2CE5135F-DE41-40A8-8C66-A38BC4BFB864}"/>
    <cellStyle name="Total 4 6" xfId="13330" xr:uid="{364AED6A-91B6-40DB-97D9-3E9CD53B096F}"/>
    <cellStyle name="Total 4 7" xfId="17710" xr:uid="{B74B3203-ED14-434E-9C64-7FF3109F8175}"/>
    <cellStyle name="Total 4 8" xfId="18967" xr:uid="{95F68E25-A963-455A-BD16-DAB71B2B488A}"/>
    <cellStyle name="Total intermediaire" xfId="2031" xr:uid="{0FAA13A1-B1CD-4F6D-A7EF-398D4B5838E0}"/>
    <cellStyle name="Tusenskille [0]_rob4-mon.xls Diagram 1" xfId="2032" xr:uid="{A327885A-BF85-46D1-9CA8-C5503962697C}"/>
    <cellStyle name="Tusenskille_rob4-mon.xls Diagram 1" xfId="2033" xr:uid="{0BC94FBB-2AC0-48DA-BFE6-62FBE33F2A1F}"/>
    <cellStyle name="Tusental (0)_pldt" xfId="3319" xr:uid="{F9F8B00B-D6DE-4748-96C2-92C70BFE894D}"/>
    <cellStyle name="Tusental_pldt" xfId="3320" xr:uid="{3A0FC6B3-5BF6-4E1C-942D-BE8CD4A65060}"/>
    <cellStyle name="Überschrift" xfId="356" xr:uid="{1137FBB5-18EA-49E7-9C42-B1C477CF6FEE}"/>
    <cellStyle name="Überschrift 1" xfId="357" xr:uid="{B1CFCAED-9508-49DC-9BAC-DE3E0E6F9487}"/>
    <cellStyle name="Überschrift 2" xfId="358" xr:uid="{5E6DBC29-EC50-4B1B-ABAC-CF93FF41EF22}"/>
    <cellStyle name="Überschrift 3" xfId="359" xr:uid="{6A76779F-5416-4536-B514-FCD76F49C580}"/>
    <cellStyle name="Überschrift 4" xfId="360" xr:uid="{088E2B5F-8C89-469E-819E-E7A894651703}"/>
    <cellStyle name="unique" xfId="3321" xr:uid="{2163D026-B5A6-437B-A84F-F3C45B82701C}"/>
    <cellStyle name="unique 2" xfId="7382" xr:uid="{BC7D1DA6-B9B4-484A-A69A-FBCED75335F4}"/>
    <cellStyle name="unique 3" xfId="10080" xr:uid="{E742E701-71A3-4A74-AAAC-7B72AD7ECD1B}"/>
    <cellStyle name="unique 4" xfId="10290" xr:uid="{FC9F3E22-0C9A-4855-96D6-EBD405FC916F}"/>
    <cellStyle name="unique 5" xfId="17711" xr:uid="{0C24A769-F54D-4A78-9CBF-4ED163B19C28}"/>
    <cellStyle name="unique 6" xfId="18968" xr:uid="{ABB810DA-AC8A-49C3-AB26-D0032CEDB203}"/>
    <cellStyle name="Unlocked" xfId="3322" xr:uid="{3903D351-29C5-4571-BC21-FD9BB1CFAA35}"/>
    <cellStyle name="Unlocked 2" xfId="3323" xr:uid="{E2A82218-2951-4BCD-B2D7-A50C1C3C4D37}"/>
    <cellStyle name="Unlocked 2 2" xfId="3324" xr:uid="{ED197E29-7E74-400D-A7DB-EA895E2F0865}"/>
    <cellStyle name="Usual" xfId="3325" xr:uid="{77F969DA-0892-4A48-B79A-D87158E9C2E2}"/>
    <cellStyle name="Usual 2" xfId="7383" xr:uid="{46AFE30D-99E2-433C-8516-FBB148E37574}"/>
    <cellStyle name="Usual 3" xfId="10081" xr:uid="{CBD115B4-7F65-466E-83DC-52CE78F8CD39}"/>
    <cellStyle name="Usual 4" xfId="10291" xr:uid="{B817D792-4E90-48D5-B9E6-33A207D5F38E}"/>
    <cellStyle name="Usual 5" xfId="17712" xr:uid="{9AB3CDDC-DEB2-4177-92F3-916C95997084}"/>
    <cellStyle name="Usual 6" xfId="18969" xr:uid="{022F6060-F396-469D-BF33-F2E8EAF3B2C1}"/>
    <cellStyle name="Valuta (0)_pldt" xfId="3326" xr:uid="{1E9D2126-4D3E-4068-994D-0ECD2271E495}"/>
    <cellStyle name="Valuta [0]_Blad1" xfId="3327" xr:uid="{41193B6E-5336-4F1C-946A-EF1B128ABE2D}"/>
    <cellStyle name="Valuta_Blad1" xfId="3328" xr:uid="{234981E4-D786-4E61-8655-1BFD2E02E0D1}"/>
    <cellStyle name="Verknüpfte Zelle" xfId="361" xr:uid="{196B0796-FB7F-46AF-9912-743B3BA98A69}"/>
    <cellStyle name="Währung [0]_Excel2" xfId="2034" xr:uid="{2CE4CA19-FD8D-4856-9A8D-D35C83F7DF24}"/>
    <cellStyle name="Währung_Excel2" xfId="2035" xr:uid="{9C1EE2A8-EA06-41A8-B7B4-163655ED2AE4}"/>
    <cellStyle name="Warnender Text" xfId="222" hidden="1" xr:uid="{4BBD6523-CA07-4451-B472-AA39786A0EC9}"/>
    <cellStyle name="Warnender Text" xfId="1117" hidden="1" xr:uid="{8049B707-7FF4-4D56-92D4-2F43450A8A2F}"/>
    <cellStyle name="Warnender Text" xfId="1330" hidden="1" xr:uid="{7BCFB28A-7B1F-426C-940E-4D888876FD23}"/>
    <cellStyle name="Warnender Text" xfId="1420" hidden="1" xr:uid="{46A5A370-71A9-45C0-9C0B-5B7AEFBE67EA}"/>
    <cellStyle name="Warnender Text" xfId="1503" hidden="1" xr:uid="{08559A33-F8E4-40BC-AEC6-A3E0E243992C}"/>
    <cellStyle name="Warnender Text" xfId="3344" hidden="1" xr:uid="{9DCAD90E-E8EF-40FE-9094-71F1AD9DEDF7}"/>
    <cellStyle name="Warnender Text" xfId="3384" hidden="1" xr:uid="{ECB78438-B09C-483D-BCD8-95E34DC5B567}"/>
    <cellStyle name="Warnender Text" xfId="3392" hidden="1" xr:uid="{E9F41C86-6B74-4117-A363-32AFADCAD6E8}"/>
    <cellStyle name="Warnender Text" xfId="3453" hidden="1" xr:uid="{ABA5446B-AD47-49DE-9485-860E3F71EACC}"/>
    <cellStyle name="Warnender Text" xfId="3430" hidden="1" xr:uid="{2D561685-9320-4BD6-BE11-3B0AB0DDC44D}"/>
    <cellStyle name="Warnender Text" xfId="3474" hidden="1" xr:uid="{F9938C45-7B40-48DC-BED5-04CEAD6A8EB3}"/>
    <cellStyle name="Warnender Text" xfId="3498" hidden="1" xr:uid="{0CFE4E58-8213-4484-8477-576F35756698}"/>
    <cellStyle name="Warnender Text" xfId="3539" hidden="1" xr:uid="{7D012648-EF9C-4159-8B81-28BF95C3C3D9}"/>
    <cellStyle name="Warnender Text" xfId="3554" hidden="1" xr:uid="{A0ECE5DC-4750-43E1-8018-4C7EDD6DEE3D}"/>
    <cellStyle name="Warnender Text" xfId="3571" hidden="1" xr:uid="{18A3866D-2E8E-4C6E-8B28-156C6CF4F1D6}"/>
    <cellStyle name="Warnender Text" xfId="3590" hidden="1" xr:uid="{0D072AB5-B81A-4813-B079-3E089FC15DF5}"/>
    <cellStyle name="Warnender Text" xfId="3630" hidden="1" xr:uid="{440D9268-52BB-4043-9C28-3D4EA9107E30}"/>
    <cellStyle name="Warnender Text" xfId="3638" hidden="1" xr:uid="{8CF9AA84-9394-4DDA-A6EA-05241B0777C1}"/>
    <cellStyle name="Warnender Text" xfId="3685" hidden="1" xr:uid="{1C193773-E752-4540-86C2-92061482F0C6}"/>
    <cellStyle name="Warnender Text" xfId="3666" hidden="1" xr:uid="{D57A5A91-45ED-46BD-8183-AC409BC72DC0}"/>
    <cellStyle name="Warnender Text" xfId="3755" hidden="1" xr:uid="{E1AA18A6-B1A2-48E3-B443-2421F5D99B66}"/>
    <cellStyle name="Warnender Text" xfId="4327" hidden="1" xr:uid="{4B3D3D86-4ADE-420D-8C72-5845C328FF80}"/>
    <cellStyle name="Warnender Text" xfId="4456" hidden="1" xr:uid="{6C4EAD33-4FAF-47CB-B18D-55FB7CDFE36D}"/>
    <cellStyle name="Warnender Text" xfId="4507" hidden="1" xr:uid="{5DDC4CB0-03F7-412A-9AD3-959269A289BC}"/>
    <cellStyle name="Warnender Text" xfId="4557" hidden="1" xr:uid="{7A43781A-7BAF-4817-BCD2-ECF33ED3E477}"/>
    <cellStyle name="Warnender Text" xfId="5844" hidden="1" xr:uid="{D3E5A88C-3835-4764-B938-9DC020D0F4F5}"/>
    <cellStyle name="Warnender Text" xfId="5884" hidden="1" xr:uid="{1FA9CEC2-131C-4FED-B0B5-142CE7A52117}"/>
    <cellStyle name="Warnender Text" xfId="5892" hidden="1" xr:uid="{F5404CB4-02A6-4339-8481-1AB73920D7E2}"/>
    <cellStyle name="Warnender Text" xfId="5943" hidden="1" xr:uid="{C4A7E6A4-AD90-4BFF-A0C3-94B6B2AC5EEC}"/>
    <cellStyle name="Warnender Text" xfId="5923" hidden="1" xr:uid="{AFBFE564-2108-452A-9827-684EA1CDAFAE}"/>
    <cellStyle name="Warnender Text" xfId="4420" hidden="1" xr:uid="{A1A9913A-4C57-4D8C-9C51-DCD76611F58B}"/>
    <cellStyle name="Warnender Text" xfId="4830" hidden="1" xr:uid="{1DAE9F7A-4799-45DD-95B2-58C1EADE206D}"/>
    <cellStyle name="Warnender Text" xfId="5456" hidden="1" xr:uid="{CFB2F63B-8906-482A-BB10-0A9FD38D02AB}"/>
    <cellStyle name="Warnender Text" xfId="4758" hidden="1" xr:uid="{F20CF685-3F04-4131-A8DC-B03CF009F943}"/>
    <cellStyle name="Warnender Text" xfId="5332" hidden="1" xr:uid="{95CC8F0F-D2CC-46EE-A746-A7F21158E039}"/>
    <cellStyle name="Warnender Text" xfId="6000" hidden="1" xr:uid="{7668A6A2-8372-44C6-A11F-84C9B9133F86}"/>
    <cellStyle name="Warnender Text" xfId="6040" hidden="1" xr:uid="{43FDC63E-E9EB-402B-9714-EF9DF495B7F1}"/>
    <cellStyle name="Warnender Text" xfId="6048" hidden="1" xr:uid="{D6A9B87D-9D7B-4E51-8FA7-FF6F7319BCF1}"/>
    <cellStyle name="Warnender Text" xfId="6109" hidden="1" xr:uid="{278C3AA9-F275-470E-B9C5-7C36B7290344}"/>
    <cellStyle name="Warnender Text" xfId="6086" hidden="1" xr:uid="{1901F3AE-F7B4-4A7D-8A12-47AB6725E75B}"/>
    <cellStyle name="Warnender Text" xfId="4131" hidden="1" xr:uid="{47AC6B1F-D905-41F3-89FA-A74BFF648B63}"/>
    <cellStyle name="Warnender Text" xfId="4635" hidden="1" xr:uid="{33687DD7-4543-472D-A738-533504166F40}"/>
    <cellStyle name="Warnender Text" xfId="3720" hidden="1" xr:uid="{5763A6BA-C03E-4917-8249-0744C0E5D80D}"/>
    <cellStyle name="Warnender Text" xfId="4145" hidden="1" xr:uid="{A3A95E70-6051-4AFE-A7E7-1D1E46653C01}"/>
    <cellStyle name="Warnender Text" xfId="3739" hidden="1" xr:uid="{C6CC9993-DBF3-4385-80DD-CD78909CB559}"/>
    <cellStyle name="Warnender Text" xfId="6144" hidden="1" xr:uid="{22AD0FE3-BB24-4C94-8BD9-E04CE6868E4F}"/>
    <cellStyle name="Warnender Text" xfId="6184" hidden="1" xr:uid="{96D3D8A9-474F-43E4-BF92-DC859D518314}"/>
    <cellStyle name="Warnender Text" xfId="6192" hidden="1" xr:uid="{271D7312-8E82-40AC-A105-022B3F74F084}"/>
    <cellStyle name="Warnender Text" xfId="6253" hidden="1" xr:uid="{217E01AC-6987-4818-84D0-00BC3250CF6D}"/>
    <cellStyle name="Warnender Text" xfId="6230" hidden="1" xr:uid="{215E2982-E1D9-4B40-AF69-F1C0F668CB4D}"/>
    <cellStyle name="Warnender Text" xfId="6344" hidden="1" xr:uid="{B6C652FE-C3C3-4BCD-9DCE-A66C5A737CC4}"/>
    <cellStyle name="Warnender Text" xfId="6729" hidden="1" xr:uid="{654B38F0-B825-428E-B923-9551F415359A}"/>
    <cellStyle name="Warnender Text" xfId="6899" hidden="1" xr:uid="{CE7092ED-DEF1-4069-B6DE-9F799E8A8191}"/>
    <cellStyle name="Warnender Text" xfId="6972" hidden="1" xr:uid="{95F2666A-01C6-4D74-B20E-814E9D87860F}"/>
    <cellStyle name="Warnender Text" xfId="7035" hidden="1" xr:uid="{850AB552-FF16-45DC-A28E-4033094ACCF3}"/>
    <cellStyle name="Warnender Text" xfId="7390" hidden="1" xr:uid="{E05AB11F-58E7-49B7-8774-4608718039AD}"/>
    <cellStyle name="Warnender Text" xfId="7430" hidden="1" xr:uid="{0100DFED-D9E5-4EEA-A6F6-6918CB818451}"/>
    <cellStyle name="Warnender Text" xfId="7438" hidden="1" xr:uid="{AE37B2EE-6ACD-4B8D-A02F-B8F1218EC3D9}"/>
    <cellStyle name="Warnender Text" xfId="7499" hidden="1" xr:uid="{BE9DC4B0-B71C-4B90-9ACE-979B3B95E0FF}"/>
    <cellStyle name="Warnender Text" xfId="7476" hidden="1" xr:uid="{C66101B1-8C0E-46B2-A538-BAFB5FEFB834}"/>
    <cellStyle name="Warnender Text" xfId="7520" hidden="1" xr:uid="{B9B287EB-B4FA-40C1-ABC3-2F42BD7DED2C}"/>
    <cellStyle name="Warnender Text" xfId="7544" hidden="1" xr:uid="{AFFEC034-D1B3-484A-90D1-BD9F28427D18}"/>
    <cellStyle name="Warnender Text" xfId="7585" hidden="1" xr:uid="{1C497997-E708-4500-A00A-18D208DAF927}"/>
    <cellStyle name="Warnender Text" xfId="7600" hidden="1" xr:uid="{74DD872F-D213-4D0A-87D3-0553AF9ECEE0}"/>
    <cellStyle name="Warnender Text" xfId="7617" hidden="1" xr:uid="{045E9801-434D-486B-9C32-EBAB138CDF97}"/>
    <cellStyle name="Warnender Text" xfId="7636" hidden="1" xr:uid="{829F6C16-C594-40F5-8C9A-482E9C31B861}"/>
    <cellStyle name="Warnender Text" xfId="7676" hidden="1" xr:uid="{0E730FCB-E716-43F5-A39C-93A589158EA5}"/>
    <cellStyle name="Warnender Text" xfId="7684" hidden="1" xr:uid="{D6F0FDD5-7EBB-40A7-9B47-2F20304676A8}"/>
    <cellStyle name="Warnender Text" xfId="7731" hidden="1" xr:uid="{ACA7E793-3658-4481-9554-92342EB10D37}"/>
    <cellStyle name="Warnender Text" xfId="7712" hidden="1" xr:uid="{26834825-134E-4180-929D-6DDB445DD156}"/>
    <cellStyle name="Warnender Text" xfId="7373" hidden="1" xr:uid="{961CE458-3FF4-483F-871B-AB9A67069AF3}"/>
    <cellStyle name="Warnender Text" xfId="7344" hidden="1" xr:uid="{21E8DA9B-3A79-49B5-9813-AAE434DA5EC4}"/>
    <cellStyle name="Warnender Text" xfId="6400" hidden="1" xr:uid="{C3058000-09F8-462C-943C-BE61DC5FBFB5}"/>
    <cellStyle name="Warnender Text" xfId="7316" hidden="1" xr:uid="{741C1F91-5AE5-4B24-A63E-63742C574FAE}"/>
    <cellStyle name="Warnender Text" xfId="6608" hidden="1" xr:uid="{BC94CAEB-A857-4E82-B1BF-DC10D636B012}"/>
    <cellStyle name="Warnender Text" xfId="7760" hidden="1" xr:uid="{091FF87D-6C08-42A9-A7D0-7AD609BE56EC}"/>
    <cellStyle name="Warnender Text" xfId="7800" hidden="1" xr:uid="{FF4547C5-CBF1-4F55-9415-D4FD1A007A67}"/>
    <cellStyle name="Warnender Text" xfId="7808" hidden="1" xr:uid="{24C6BFFD-0D5F-43F4-8436-3BC161EDFC65}"/>
    <cellStyle name="Warnender Text" xfId="7855" hidden="1" xr:uid="{538B29CC-C45D-4588-AFC4-027CB1825D07}"/>
    <cellStyle name="Warnender Text" xfId="7836" hidden="1" xr:uid="{834DD413-E355-40FD-8236-F10FCC7EA400}"/>
    <cellStyle name="Warnender Text" xfId="7874" hidden="1" xr:uid="{CECAB35D-7B98-4A89-ABCC-59038D61AD4A}"/>
    <cellStyle name="Warnender Text" xfId="7898" hidden="1" xr:uid="{BECF6099-C3B9-4F2D-96D3-0C599F6D21B0}"/>
    <cellStyle name="Warnender Text" xfId="7939" hidden="1" xr:uid="{DF3DE19B-13A5-42ED-BE5E-B69C5950182E}"/>
    <cellStyle name="Warnender Text" xfId="7954" hidden="1" xr:uid="{C9BF50B4-ACE2-4406-BE40-37A271D2AF00}"/>
    <cellStyle name="Warnender Text" xfId="7971" hidden="1" xr:uid="{2A85E67C-F94B-429B-AFE3-8A18C9B436C3}"/>
    <cellStyle name="Warnender Text" xfId="7990" hidden="1" xr:uid="{FC96ACBB-224B-48BA-9AD0-FAF20885F82B}"/>
    <cellStyle name="Warnender Text" xfId="8030" hidden="1" xr:uid="{D0855F28-3C87-43AC-B8EB-28D88C1E57AB}"/>
    <cellStyle name="Warnender Text" xfId="8038" hidden="1" xr:uid="{BDA2520B-8BD8-41A2-8714-29B3F593199B}"/>
    <cellStyle name="Warnender Text" xfId="8085" hidden="1" xr:uid="{0CED8E1A-F09F-43B8-80E7-B35E7B69FC06}"/>
    <cellStyle name="Warnender Text" xfId="8066" hidden="1" xr:uid="{431720F7-46B7-4731-82FA-711098B65E96}"/>
    <cellStyle name="Warnender Text" xfId="8125" hidden="1" xr:uid="{2A58B52D-E57D-4B8A-83BC-405B291E851B}"/>
    <cellStyle name="Warnender Text" xfId="8699" hidden="1" xr:uid="{C6185A01-8F20-4C97-819E-00D81107CD7B}"/>
    <cellStyle name="Warnender Text" xfId="8912" hidden="1" xr:uid="{E6FCF148-8AE3-4E24-AEFF-6EE3B5AC8418}"/>
    <cellStyle name="Warnender Text" xfId="9002" hidden="1" xr:uid="{1E59DB49-5D68-4621-97BF-398792321370}"/>
    <cellStyle name="Warnender Text" xfId="9085" hidden="1" xr:uid="{4D6F4879-5187-43F4-9E6E-C5B26270FB2D}"/>
    <cellStyle name="Warnender Text" xfId="10090" hidden="1" xr:uid="{5921F8B7-9C69-4B9C-8B8B-258826200DCC}"/>
    <cellStyle name="Warnender Text" xfId="10130" hidden="1" xr:uid="{ADB3378D-D34A-4151-9A7B-525C57D247F9}"/>
    <cellStyle name="Warnender Text" xfId="10138" hidden="1" xr:uid="{1E75281B-CFA7-482F-8B9B-B078C25DD563}"/>
    <cellStyle name="Warnender Text" xfId="10199" hidden="1" xr:uid="{D6EC8959-C104-4990-995E-D585B82F9040}"/>
    <cellStyle name="Warnender Text" xfId="10176" hidden="1" xr:uid="{BF5B341F-60C0-41BC-AE1F-37855ABE168D}"/>
    <cellStyle name="Warnender Text" xfId="9400" hidden="1" xr:uid="{A5618D5A-1DC6-44DA-93ED-BCB313ACF5A9}"/>
    <cellStyle name="Warnender Text" xfId="9798" hidden="1" xr:uid="{B5C4A988-D0B3-47FD-B8E2-DE8FCF897421}"/>
    <cellStyle name="Warnender Text" xfId="9640" hidden="1" xr:uid="{499B56C8-4D23-4865-AAA4-BD60B0BD7E1D}"/>
    <cellStyle name="Warnender Text" xfId="9602" hidden="1" xr:uid="{7333091D-C851-4F09-9BBC-F658675E5A74}"/>
    <cellStyle name="Warnender Text" xfId="9559" hidden="1" xr:uid="{2964209B-66C2-4A4B-AEF8-0D2B54245F1A}"/>
    <cellStyle name="Warnender Text" xfId="10298" hidden="1" xr:uid="{709BFB02-A006-4BAE-8412-3A2FB1E4C2C7}"/>
    <cellStyle name="Warnender Text" xfId="10338" hidden="1" xr:uid="{B326C2DE-D114-43FE-85F2-67E41B5D9CD3}"/>
    <cellStyle name="Warnender Text" xfId="10346" hidden="1" xr:uid="{4EE16336-B1CB-479F-A392-C668EE26B315}"/>
    <cellStyle name="Warnender Text" xfId="10407" hidden="1" xr:uid="{1B8F0CA4-19F2-45D3-ADEA-AE1D92D89BF3}"/>
    <cellStyle name="Warnender Text" xfId="10384" hidden="1" xr:uid="{48B7C874-0C53-4671-BCAA-FF6ED8DFD2C0}"/>
    <cellStyle name="Warnender Text" xfId="10286" hidden="1" xr:uid="{FDE6181F-A7E0-497D-B7EA-57CA2C1BD403}"/>
    <cellStyle name="Warnender Text" xfId="8150" hidden="1" xr:uid="{F2B44DEE-40FE-4EAD-B6A4-78359332142D}"/>
    <cellStyle name="Warnender Text" xfId="8503" hidden="1" xr:uid="{35B16010-68A9-4E1A-856E-DDC3FF84F120}"/>
    <cellStyle name="Warnender Text" xfId="10231" hidden="1" xr:uid="{8921D3F4-6F69-4C03-AE97-8B236FBCB259}"/>
    <cellStyle name="Warnender Text" xfId="10010" hidden="1" xr:uid="{D8E66986-55C2-4115-9751-161E12BABFDA}"/>
    <cellStyle name="Warnender Text" xfId="10427" hidden="1" xr:uid="{C453C933-4C4D-431D-A6CA-4399822DEC34}"/>
    <cellStyle name="Warnender Text" xfId="10467" hidden="1" xr:uid="{B33679BF-893B-4BF1-AE71-2B3FFF5151C6}"/>
    <cellStyle name="Warnender Text" xfId="10475" hidden="1" xr:uid="{B53AD2CB-8D05-4015-A125-23DA0372116F}"/>
    <cellStyle name="Warnender Text" xfId="10522" hidden="1" xr:uid="{270E99E5-FB55-44FF-914F-5BC8127BA03D}"/>
    <cellStyle name="Warnender Text" xfId="10503" hidden="1" xr:uid="{0737B297-9578-41D6-B9F4-164B487FD66C}"/>
    <cellStyle name="Warnender Text" xfId="10542" hidden="1" xr:uid="{41ED7C04-BB5A-4E23-BCC1-D37C04558BC8}"/>
    <cellStyle name="Warnender Text" xfId="10657" hidden="1" xr:uid="{9B40B8CC-C7F7-4344-ACBE-EAA7221DD2ED}"/>
    <cellStyle name="Warnender Text" xfId="10727" hidden="1" xr:uid="{9FF912F3-8C3B-4F6E-A2D6-6DBAEB3561DE}"/>
    <cellStyle name="Warnender Text" xfId="10754" hidden="1" xr:uid="{16AEF319-6A97-40B8-815C-005EFDF8749E}"/>
    <cellStyle name="Warnender Text" xfId="10788" hidden="1" xr:uid="{47EB56C7-BCEA-4185-8EB1-CC7F4D4E5063}"/>
    <cellStyle name="Warnender Text" xfId="10950" hidden="1" xr:uid="{023D8895-E43A-4EC3-9FF6-A94FF853E9C6}"/>
    <cellStyle name="Warnender Text" xfId="10990" hidden="1" xr:uid="{2A4889D0-FCD2-427F-96D9-A562A3DDECAC}"/>
    <cellStyle name="Warnender Text" xfId="10998" hidden="1" xr:uid="{4DA77468-1153-43EA-A983-80D9404470A5}"/>
    <cellStyle name="Warnender Text" xfId="11045" hidden="1" xr:uid="{F8DDDCE0-246C-473A-BC74-5AAEBB37645F}"/>
    <cellStyle name="Warnender Text" xfId="11026" hidden="1" xr:uid="{29588F73-F176-4757-A68B-8D867CC02851}"/>
    <cellStyle name="Warnender Text" xfId="11110" hidden="1" xr:uid="{193B1BA4-3994-4AD6-AB77-0335F0BB66C6}"/>
    <cellStyle name="Warnender Text" xfId="11483" hidden="1" xr:uid="{C4302220-C08C-4DAA-9CE6-E64044FD6ABB}"/>
    <cellStyle name="Warnender Text" xfId="11596" hidden="1" xr:uid="{0224194D-0F0D-4C97-9876-616AAFB2DF9A}"/>
    <cellStyle name="Warnender Text" xfId="11645" hidden="1" xr:uid="{4C5FD103-1497-4628-8D82-E5EC412E439F}"/>
    <cellStyle name="Warnender Text" xfId="11690" hidden="1" xr:uid="{08E0D975-DC2F-437D-82E7-8689EDD627F2}"/>
    <cellStyle name="Warnender Text" xfId="12573" hidden="1" xr:uid="{66A7C2EB-D775-47F7-BEEB-B9CF78F0A31A}"/>
    <cellStyle name="Warnender Text" xfId="12613" hidden="1" xr:uid="{CC7788F3-BA67-405E-BB29-C6A3F5837A18}"/>
    <cellStyle name="Warnender Text" xfId="12621" hidden="1" xr:uid="{8D764656-4891-4D5A-A08E-6E9A33C7BA67}"/>
    <cellStyle name="Warnender Text" xfId="12672" hidden="1" xr:uid="{EA3C3C56-8831-49F9-9FFD-A3226CBDAAAB}"/>
    <cellStyle name="Warnender Text" xfId="12650" hidden="1" xr:uid="{DE0D4779-7065-4DD9-9D1F-82E1674A34FD}"/>
    <cellStyle name="Warnender Text" xfId="11597" hidden="1" xr:uid="{82C317C5-DD7D-4F3E-9386-6BA943364387}"/>
    <cellStyle name="Warnender Text" xfId="12425" hidden="1" xr:uid="{75FEC0BE-748B-4A67-987D-77EAE7AE47D3}"/>
    <cellStyle name="Warnender Text" xfId="11851" hidden="1" xr:uid="{E9CD85F5-6030-4E11-8DDE-1483541907CF}"/>
    <cellStyle name="Warnender Text" xfId="12286" hidden="1" xr:uid="{1F68CB3C-E139-43BE-951C-967A9AC1DC27}"/>
    <cellStyle name="Warnender Text" xfId="12262" hidden="1" xr:uid="{E26F95F8-EB35-487B-86CE-1B86292E0A1A}"/>
    <cellStyle name="Warnender Text" xfId="12775" hidden="1" xr:uid="{A9106CDA-55B4-45AC-B932-40FEBEDBFF6E}"/>
    <cellStyle name="Warnender Text" xfId="12815" hidden="1" xr:uid="{083C9886-351D-40E5-8C8E-5172C9E3D093}"/>
    <cellStyle name="Warnender Text" xfId="12823" hidden="1" xr:uid="{AB5B03CD-CFA5-4A36-9E7E-B533D4EE03D7}"/>
    <cellStyle name="Warnender Text" xfId="12877" hidden="1" xr:uid="{947817A1-79EA-45C5-806F-AB8FF0420271}"/>
    <cellStyle name="Warnender Text" xfId="12857" hidden="1" xr:uid="{AFD7A1D9-122B-44FA-B7B5-FF5C5511DDC5}"/>
    <cellStyle name="Warnender Text" xfId="11226" hidden="1" xr:uid="{95D65DBA-2397-44A3-BE11-D5FAA89C31D3}"/>
    <cellStyle name="Warnender Text" xfId="11382" hidden="1" xr:uid="{A24505D6-6D26-4D7A-8644-37EC9918588B}"/>
    <cellStyle name="Warnender Text" xfId="12008" hidden="1" xr:uid="{5E67E164-E0C7-4B60-8DF6-A231A6236A5E}"/>
    <cellStyle name="Warnender Text" xfId="11076" hidden="1" xr:uid="{0039EBFE-7D32-4444-9BF0-E0EB315C6C9B}"/>
    <cellStyle name="Warnender Text" xfId="11145" hidden="1" xr:uid="{01308772-A26C-40C9-A142-FF7E7F9A83F7}"/>
    <cellStyle name="Warnender Text" xfId="12953" hidden="1" xr:uid="{D300A55B-3873-445C-8EC8-A3AC156FDE01}"/>
    <cellStyle name="Warnender Text" xfId="12993" hidden="1" xr:uid="{F8C9D8AB-03F2-4178-B717-3F4D4A5FBE2E}"/>
    <cellStyle name="Warnender Text" xfId="13001" hidden="1" xr:uid="{0E527715-4213-4E59-8821-4A2DDEAF0055}"/>
    <cellStyle name="Warnender Text" xfId="13052" hidden="1" xr:uid="{082B3472-32B7-473E-B7BB-7A114E0C563C}"/>
    <cellStyle name="Warnender Text" xfId="13033" hidden="1" xr:uid="{BC545D98-BE80-426B-A1ED-14B6D4FB8531}"/>
    <cellStyle name="Warnender Text" xfId="11397" hidden="1" xr:uid="{725AEA4C-3ABB-4C0D-A161-84559DA8064D}"/>
    <cellStyle name="Warnender Text" xfId="11443" hidden="1" xr:uid="{8E694330-6685-45DA-B383-9880D880D7F7}"/>
    <cellStyle name="Warnender Text" xfId="11805" hidden="1" xr:uid="{0C518C74-67E5-482D-A362-680353E721A7}"/>
    <cellStyle name="Warnender Text" xfId="12213" hidden="1" xr:uid="{0ACD58B8-D2BF-4D85-988C-7FEB3A51D61E}"/>
    <cellStyle name="Warnender Text" xfId="12454" hidden="1" xr:uid="{6B5335C1-5E52-49AF-9D0A-A77B92FECE01}"/>
    <cellStyle name="Warnender Text" xfId="13087" hidden="1" xr:uid="{692C80B0-3E3A-49CE-AADF-B06F48E8D7DD}"/>
    <cellStyle name="Warnender Text" xfId="13127" hidden="1" xr:uid="{9EEF00F3-612E-4EB5-B290-4F36AA92AC15}"/>
    <cellStyle name="Warnender Text" xfId="13135" hidden="1" xr:uid="{F0390D58-4744-4614-B543-CE4B7C16B7DC}"/>
    <cellStyle name="Warnender Text" xfId="13185" hidden="1" xr:uid="{410AFDF3-3EB7-4E84-9EF2-1980676AD1EF}"/>
    <cellStyle name="Warnender Text" xfId="13166" hidden="1" xr:uid="{0F6785C5-F98F-4E44-8DBA-BA555D835C6A}"/>
    <cellStyle name="Warnender Text" xfId="11345" hidden="1" xr:uid="{BFBB74DF-05BB-4B9F-80D8-629BCD82C634}"/>
    <cellStyle name="Warnender Text" xfId="11469" hidden="1" xr:uid="{5DFE6135-7AF9-4D5C-9AAE-3D9C26CCD2F5}"/>
    <cellStyle name="Warnender Text" xfId="12210" hidden="1" xr:uid="{52D9A849-8EB9-4878-A902-8676175704A0}"/>
    <cellStyle name="Warnender Text" xfId="11423" hidden="1" xr:uid="{EB1F11A5-910F-448D-B95A-38087CECA4A0}"/>
    <cellStyle name="Warnender Text" xfId="11656" hidden="1" xr:uid="{A299A8EF-2946-4F38-831F-6988CA6E2807}"/>
    <cellStyle name="Warnender Text" xfId="13212" hidden="1" xr:uid="{09E851C1-3E77-4FA8-8C97-CF49BA83E8A8}"/>
    <cellStyle name="Warnender Text" xfId="13252" hidden="1" xr:uid="{9C3DD8DB-064D-42F6-9DED-EA8A80ADC0AA}"/>
    <cellStyle name="Warnender Text" xfId="13260" hidden="1" xr:uid="{F8C38EC7-E274-4909-BF9C-319926A360A3}"/>
    <cellStyle name="Warnender Text" xfId="13311" hidden="1" xr:uid="{DB2416F2-D2AF-4C90-B72D-4470F00C884F}"/>
    <cellStyle name="Warnender Text" xfId="13292" hidden="1" xr:uid="{4860915B-A96A-4C57-929A-196BBBD52C0B}"/>
    <cellStyle name="Warnender Text" xfId="11855" hidden="1" xr:uid="{4D14B670-6013-421E-9F2F-3C44ADF5FAE7}"/>
    <cellStyle name="Warnender Text" xfId="11255" hidden="1" xr:uid="{1CD2DB12-1484-464D-8E38-668C9A367576}"/>
    <cellStyle name="Warnender Text" xfId="11556" hidden="1" xr:uid="{AB6077AA-1B3C-4F0A-B219-445C7A63B4D5}"/>
    <cellStyle name="Warnender Text" xfId="12468" hidden="1" xr:uid="{9A169ABC-63FE-471B-976E-CBC05205D8E6}"/>
    <cellStyle name="Warnender Text" xfId="11220" hidden="1" xr:uid="{9C365EE2-EFD4-4354-ABFE-B1D1E2A39CE7}"/>
    <cellStyle name="Warnender Text" xfId="13337" hidden="1" xr:uid="{9313823A-2162-43D5-B826-A8E8B7DBCBA2}"/>
    <cellStyle name="Warnender Text" xfId="13377" hidden="1" xr:uid="{2B8554F7-81E3-4ACE-B5B4-DC3104F1633F}"/>
    <cellStyle name="Warnender Text" xfId="13385" hidden="1" xr:uid="{E4CB7F53-CB2E-4B4A-A9FD-7FB32B42D4A0}"/>
    <cellStyle name="Warnender Text" xfId="13446" hidden="1" xr:uid="{6B2E076E-B8F6-44D0-988F-F7A443D0AE2C}"/>
    <cellStyle name="Warnender Text" xfId="13423" hidden="1" xr:uid="{C13F1249-D8E3-4872-8F4C-19EA595321EA}"/>
    <cellStyle name="Warnender Text" xfId="13550" hidden="1" xr:uid="{5D88A8DC-86D3-443C-9A1C-FD82772C4491}"/>
    <cellStyle name="Warnender Text" xfId="13769" hidden="1" xr:uid="{1D48AAC2-2EF5-4234-B0D7-CA3BF84323A6}"/>
    <cellStyle name="Warnender Text" xfId="13822" hidden="1" xr:uid="{B5E9B42E-663C-489C-8459-BB80678F77FC}"/>
    <cellStyle name="Warnender Text" xfId="13839" hidden="1" xr:uid="{7B60DE2D-3895-452A-922E-4B1CD20C7716}"/>
    <cellStyle name="Warnender Text" xfId="13863" hidden="1" xr:uid="{97B3EE27-F175-45EA-8F94-1E0C85CBD597}"/>
    <cellStyle name="Warnender Text" xfId="14795" hidden="1" xr:uid="{7C431C8F-D127-4B42-BE45-D209B71EB94A}"/>
    <cellStyle name="Warnender Text" xfId="14835" hidden="1" xr:uid="{1BD36D35-2536-46C9-B358-AF5230624C0E}"/>
    <cellStyle name="Warnender Text" xfId="14843" hidden="1" xr:uid="{B0E34FBC-8F46-4A02-8AAC-C67503C86178}"/>
    <cellStyle name="Warnender Text" xfId="14891" hidden="1" xr:uid="{6769CBB8-06F0-4F6D-9526-55828E3C3A19}"/>
    <cellStyle name="Warnender Text" xfId="14872" hidden="1" xr:uid="{15174B74-27B3-4A3A-BE0F-6AF400418379}"/>
    <cellStyle name="Warnender Text" xfId="14912" hidden="1" xr:uid="{C372ED43-39FB-4E20-B0FC-F550F419E41F}"/>
    <cellStyle name="Warnender Text" xfId="14936" hidden="1" xr:uid="{AEB3EAA5-DFF1-46BF-AC0E-6EB8B0E0D13D}"/>
    <cellStyle name="Warnender Text" xfId="14977" hidden="1" xr:uid="{4912C26D-9153-4976-B151-D1D35919EC25}"/>
    <cellStyle name="Warnender Text" xfId="14992" hidden="1" xr:uid="{8D1A6BA0-5AA9-4BA5-B849-E126D0861801}"/>
    <cellStyle name="Warnender Text" xfId="15009" hidden="1" xr:uid="{9F2B9D6A-AA1E-4C8F-B6CC-E81AC78E7C83}"/>
    <cellStyle name="Warnender Text" xfId="15028" hidden="1" xr:uid="{27CF42BB-8132-431C-A232-AF5226E05128}"/>
    <cellStyle name="Warnender Text" xfId="15068" hidden="1" xr:uid="{206BB3D4-E9EE-417E-93B2-DCFDDBD3935F}"/>
    <cellStyle name="Warnender Text" xfId="15076" hidden="1" xr:uid="{A7DD58C5-8449-49F0-BE53-E1366D3BE9D9}"/>
    <cellStyle name="Warnender Text" xfId="15123" hidden="1" xr:uid="{1E239948-EC72-4E82-B039-46B28A3E64BB}"/>
    <cellStyle name="Warnender Text" xfId="15104" hidden="1" xr:uid="{F4D0A1EB-E43A-4CE0-BEC7-DAD9748C9D3E}"/>
    <cellStyle name="Warnender Text" xfId="15187" hidden="1" xr:uid="{C5E4DD53-E30C-4AA5-BD91-8C97B6AAF75A}"/>
    <cellStyle name="Warnender Text" xfId="15759" hidden="1" xr:uid="{7DFCF28A-F6C6-4ADB-95B1-AA6D65CDD810}"/>
    <cellStyle name="Warnender Text" xfId="15888" hidden="1" xr:uid="{5715F2B9-DA87-46DC-82FB-CC4019AF7A44}"/>
    <cellStyle name="Warnender Text" xfId="15939" hidden="1" xr:uid="{841FD9FB-AA6D-4EDF-93C4-B50251AA9B62}"/>
    <cellStyle name="Warnender Text" xfId="15989" hidden="1" xr:uid="{74892240-752E-4CD8-95CA-36F9FA4D8AF9}"/>
    <cellStyle name="Warnender Text" xfId="17276" hidden="1" xr:uid="{86D15332-5297-44AC-A123-01A5100074B4}"/>
    <cellStyle name="Warnender Text" xfId="17316" hidden="1" xr:uid="{13D7328D-13CD-4E24-9FEB-3D0D2F51061D}"/>
    <cellStyle name="Warnender Text" xfId="17324" hidden="1" xr:uid="{60DFF15C-4AEE-463E-9709-2BDE651D377D}"/>
    <cellStyle name="Warnender Text" xfId="17375" hidden="1" xr:uid="{C30DDE97-6FA6-46AB-B7EC-386D013C88AB}"/>
    <cellStyle name="Warnender Text" xfId="17355" hidden="1" xr:uid="{3EF46B22-973C-4E20-8216-4EE8426FDD78}"/>
    <cellStyle name="Warnender Text" xfId="15852" hidden="1" xr:uid="{0719F93C-8CEC-4D36-8AB3-09FFA92B0D24}"/>
    <cellStyle name="Warnender Text" xfId="16262" hidden="1" xr:uid="{40C12298-4B52-496D-A2C1-BBF6682E5EFA}"/>
    <cellStyle name="Warnender Text" xfId="16888" hidden="1" xr:uid="{C603135A-533A-4D58-9C1A-4D18718F6A6A}"/>
    <cellStyle name="Warnender Text" xfId="16190" hidden="1" xr:uid="{708A5D15-37F9-423F-A308-5E444E6DEEE1}"/>
    <cellStyle name="Warnender Text" xfId="16764" hidden="1" xr:uid="{9F261EAA-8970-4E12-BEC1-C6708F98B622}"/>
    <cellStyle name="Warnender Text" xfId="17432" hidden="1" xr:uid="{023448F3-913E-4219-9BBC-8794407112FF}"/>
    <cellStyle name="Warnender Text" xfId="17472" hidden="1" xr:uid="{7D8D9114-8B41-4F7C-B3F6-67B642D0BB69}"/>
    <cellStyle name="Warnender Text" xfId="17480" hidden="1" xr:uid="{A549A5D8-EE1D-4935-92F4-BD893A299F68}"/>
    <cellStyle name="Warnender Text" xfId="17541" hidden="1" xr:uid="{676DEF5E-034D-47AE-8A51-3345B5FD0E60}"/>
    <cellStyle name="Warnender Text" xfId="17518" hidden="1" xr:uid="{02FB161E-9692-436E-8B5A-F0569AE2C0BF}"/>
    <cellStyle name="Warnender Text" xfId="15563" hidden="1" xr:uid="{30C37D33-DDB2-42C6-84C7-161131520D6B}"/>
    <cellStyle name="Warnender Text" xfId="16067" hidden="1" xr:uid="{CFCB367E-F66F-4F64-9320-64B6099507C0}"/>
    <cellStyle name="Warnender Text" xfId="15152" hidden="1" xr:uid="{FF12562A-F39E-469C-B38D-F8B2086D8AF8}"/>
    <cellStyle name="Warnender Text" xfId="15577" hidden="1" xr:uid="{033A7E84-49F2-43B8-AF37-6B48CFFD5556}"/>
    <cellStyle name="Warnender Text" xfId="15171" hidden="1" xr:uid="{90C5B448-62FE-4752-9073-4EE416973C4C}"/>
    <cellStyle name="Warnender Text" xfId="17576" hidden="1" xr:uid="{D444A109-4EEA-495F-B568-3257AB2DCA00}"/>
    <cellStyle name="Warnender Text" xfId="17616" hidden="1" xr:uid="{F6E80B85-A8A8-4B94-8730-6F7791469275}"/>
    <cellStyle name="Warnender Text" xfId="17624" hidden="1" xr:uid="{E9F028D2-B27D-43F2-9DA1-A71CD54A160C}"/>
    <cellStyle name="Warnender Text" xfId="17685" hidden="1" xr:uid="{303C8B39-1986-4637-AE29-37F725DB63B0}"/>
    <cellStyle name="Warnender Text" xfId="17662" hidden="1" xr:uid="{C0764484-EDE0-469C-BCDD-731427E0BF65}"/>
    <cellStyle name="Warnender Text" xfId="13756" hidden="1" xr:uid="{84A0FDEB-3840-4B1A-90AF-C845882DC854}"/>
    <cellStyle name="Warnender Text" xfId="14591" hidden="1" xr:uid="{B9287E2C-371E-4A63-9497-032560D9C6DD}"/>
    <cellStyle name="Warnender Text" xfId="13998" hidden="1" xr:uid="{A2D2099F-20BD-4BEF-A1D5-51B94DBADE62}"/>
    <cellStyle name="Warnender Text" xfId="14370" hidden="1" xr:uid="{081767E2-6E51-45CE-BFC8-8F36AF3DF4A0}"/>
    <cellStyle name="Warnender Text" xfId="13944" hidden="1" xr:uid="{C58CB3CA-2BDE-4C2F-9B42-A231E9F01A40}"/>
    <cellStyle name="Warnender Text" xfId="17716" hidden="1" xr:uid="{CE2331DB-A892-41C1-973C-41F52A9AA1AF}"/>
    <cellStyle name="Warnender Text" xfId="17756" hidden="1" xr:uid="{9C35911A-0571-4597-95DC-A9144EA42B6D}"/>
    <cellStyle name="Warnender Text" xfId="17764" hidden="1" xr:uid="{ED9BAE2D-8EA3-4F71-8AA5-FD7C3ABEF158}"/>
    <cellStyle name="Warnender Text" xfId="17825" hidden="1" xr:uid="{95B5C6B1-2F93-46E4-B9BE-20A55151DC44}"/>
    <cellStyle name="Warnender Text" xfId="17802" hidden="1" xr:uid="{D098A29C-A288-4450-9C22-AF1B12E816F0}"/>
    <cellStyle name="Warnender Text" xfId="17852" hidden="1" xr:uid="{43C0E71F-F56D-4F03-AA01-56867752E6B4}"/>
    <cellStyle name="Warnender Text" xfId="18369" hidden="1" xr:uid="{7B3E8F0C-5EE7-4B82-A41B-39919234CDBC}"/>
    <cellStyle name="Warnender Text" xfId="18582" hidden="1" xr:uid="{523CAA34-6FD6-4D7E-B5D4-240ECBD5F3F1}"/>
    <cellStyle name="Warnender Text" xfId="18672" hidden="1" xr:uid="{A3B3F201-B087-4021-962D-96252B0EB1C3}"/>
    <cellStyle name="Warnender Text" xfId="18755" hidden="1" xr:uid="{A1EF7E07-0D86-4A23-A80E-D9BA5D5382C1}"/>
    <cellStyle name="Warnender Text" xfId="18976" hidden="1" xr:uid="{2AB0361D-B8B8-48EE-8409-8A5FCBD57A52}"/>
    <cellStyle name="Warnender Text" xfId="19016" hidden="1" xr:uid="{DE26EB50-6C8B-48C6-B30A-62F2ABC1BC45}"/>
    <cellStyle name="Warnender Text" xfId="19024" hidden="1" xr:uid="{391FB26A-CA24-44C5-9C51-18AAE4EEA9B2}"/>
    <cellStyle name="Warnender Text" xfId="19085" hidden="1" xr:uid="{9FD707CD-48D8-4DAD-9071-BCEF80F4A4A3}"/>
    <cellStyle name="Warnender Text" xfId="19062" hidden="1" xr:uid="{15F62CDA-EB41-4C42-8DBB-54B6382084A5}"/>
    <cellStyle name="Warnender Text 2" xfId="571" xr:uid="{F6F196C1-E949-4351-BF74-3CE9E4A2B95E}"/>
    <cellStyle name="Warnender Text 3" xfId="462" xr:uid="{C4C9BC7F-6052-4E5D-87F6-31D3029099F9}"/>
    <cellStyle name="Warning" xfId="3329" xr:uid="{030DE636-FD7E-46B8-82A3-EC7AD1201D83}"/>
    <cellStyle name="Warning 2" xfId="3330" xr:uid="{A8CCA7DD-F924-4F5E-A95B-9DA19B59AC4F}"/>
    <cellStyle name="Warning 2 2" xfId="3331" xr:uid="{4025588D-8C21-4D34-BEA1-9BDCFFF3B859}"/>
    <cellStyle name="Warning Text" xfId="125" builtinId="11" customBuiltin="1"/>
    <cellStyle name="Warning Text 2" xfId="88" xr:uid="{00000000-0005-0000-0000-000071000000}"/>
    <cellStyle name="Warning Text 2 2" xfId="3332" xr:uid="{EB3288E0-1C4A-4BE1-B4D4-5B8710CC89EE}"/>
    <cellStyle name="Warning Text 2 3" xfId="3333" xr:uid="{E7216418-D42C-4002-8255-D13C24A343B9}"/>
    <cellStyle name="Warning Text 2 4" xfId="362" xr:uid="{10021859-7596-4D27-B10D-69B7AD8A818F}"/>
    <cellStyle name="Warning Text 3" xfId="415" xr:uid="{94003AF1-BC0B-4186-AA4B-1564C7561DD1}"/>
    <cellStyle name="Warning Text 4" xfId="11096" xr:uid="{DF79CBE8-46B2-42D9-BFE0-02594D4A4DCF}"/>
    <cellStyle name="xHeading" xfId="3334" xr:uid="{09030EE4-79BD-4B6D-AC27-6C3CBD1F315C}"/>
    <cellStyle name="xHeading 2" xfId="5994" xr:uid="{DD5958A0-36F8-46EF-92AA-1512F254B2E2}"/>
    <cellStyle name="xHeading 2 2" xfId="17426" xr:uid="{FE1C9935-3596-408E-8580-D68B31E1E62F}"/>
    <cellStyle name="xHeading 3" xfId="6138" xr:uid="{3B9D882D-102D-46C9-8651-68867EC35A87}"/>
    <cellStyle name="xHeading 3 2" xfId="17570" xr:uid="{4BEC64E5-1377-4E54-8D67-400EFC843B26}"/>
    <cellStyle name="xHeading 4" xfId="7384" xr:uid="{5EA681AC-59BD-43D4-B034-9F65883343CB}"/>
    <cellStyle name="xHeading 5" xfId="10083" xr:uid="{AB92C912-94A0-4FE3-8CE1-247C3D234986}"/>
    <cellStyle name="xHeading 6" xfId="10292" xr:uid="{A6C04AAE-7205-468C-949D-E73046018FB5}"/>
    <cellStyle name="xHeading 7" xfId="13331" xr:uid="{6B636B18-1316-4FD0-B1A5-15890A5D0054}"/>
    <cellStyle name="xHeading 8" xfId="18970" xr:uid="{52BF8CE1-BDCB-477C-A1F7-995C6548E5CC}"/>
    <cellStyle name="xHeadingCen" xfId="3335" xr:uid="{13B9A0FF-DC86-4B54-9885-6C611BF65D34}"/>
    <cellStyle name="xHeadingCen 2" xfId="5995" xr:uid="{A6FAA9AF-CF3B-4EF7-8AE3-574A7C2386DD}"/>
    <cellStyle name="xHeadingCen 2 2" xfId="17427" xr:uid="{044F2769-D74D-430F-9670-CCE415F4B4FF}"/>
    <cellStyle name="xHeadingCen 3" xfId="6139" xr:uid="{3EB7CC1D-73EC-4F78-A46D-F93875F70AC5}"/>
    <cellStyle name="xHeadingCen 3 2" xfId="17571" xr:uid="{823C889B-F04C-422C-8251-EBC1B8C96CF6}"/>
    <cellStyle name="xHeadingCen 4" xfId="7385" xr:uid="{69F69507-F9C2-4678-A2FF-F7A7B1EEF62F}"/>
    <cellStyle name="xHeadingCen 5" xfId="10084" xr:uid="{EF13A94A-BBE3-401F-B5C6-18F3058F8DF4}"/>
    <cellStyle name="xHeadingCen 6" xfId="10293" xr:uid="{F72BA83F-53BE-4BAD-BDE4-6B43A3942DEC}"/>
    <cellStyle name="xHeadingCen 7" xfId="13332" xr:uid="{26E1C0A4-4B3E-4F9E-BC79-74AE7545283A}"/>
    <cellStyle name="xHeadingCen 8" xfId="18971" xr:uid="{41DA5126-8166-4D84-835A-A5D84059468C}"/>
    <cellStyle name="xHeadingVer" xfId="3336" xr:uid="{DE4DC657-F8B2-4BB6-8F74-3DBD8A29717F}"/>
    <cellStyle name="xHeadingVer 2" xfId="5996" xr:uid="{D54296AC-A002-451D-991E-A5FEFF687624}"/>
    <cellStyle name="xHeadingVer 2 2" xfId="17428" xr:uid="{0DDD34DB-6497-4BF3-A1EA-33F5FBC7D8FE}"/>
    <cellStyle name="xHeadingVer 3" xfId="6140" xr:uid="{7C7D892A-65BC-48A6-8F06-ADC2A6CED676}"/>
    <cellStyle name="xHeadingVer 3 2" xfId="17572" xr:uid="{B80FAC07-2668-4D45-8F4E-E80586D4C97F}"/>
    <cellStyle name="xHeadingVer 4" xfId="7386" xr:uid="{EA7496A1-04AC-427C-A9E4-C853D25ADF11}"/>
    <cellStyle name="xHeadingVer 5" xfId="10085" xr:uid="{B7862E3D-D18D-46FC-B871-D16D2CC0287E}"/>
    <cellStyle name="xHeadingVer 6" xfId="10294" xr:uid="{7A286191-F42F-4F51-AAA2-72310D0E9389}"/>
    <cellStyle name="xHeadingVer 7" xfId="13333" xr:uid="{08CBA534-ADCF-4A54-A7E7-AE9D9082C33C}"/>
    <cellStyle name="xHeadingVer 8" xfId="18972" xr:uid="{96AA9C37-0763-4FDB-8F86-6FDEB82F9E37}"/>
    <cellStyle name="xRangeName" xfId="3337" xr:uid="{17519913-EDF6-4049-989C-F85FCBFF78A8}"/>
    <cellStyle name="xTitle" xfId="3338" xr:uid="{54B633FE-C37D-43EE-9A41-74AEC49DF51F}"/>
    <cellStyle name="xTitle B&amp;W" xfId="3339" xr:uid="{773191F1-C83D-4E4A-9363-C368CC769FAB}"/>
    <cellStyle name="xTitle Colour" xfId="3340" xr:uid="{EA2C4D85-F67C-41CF-9667-C7112B58D44E}"/>
    <cellStyle name="Year" xfId="2036" xr:uid="{0B175A2E-FFCF-445F-8D12-AC53D468E217}"/>
    <cellStyle name="Year 2" xfId="2037" xr:uid="{94E5743F-CF07-4E58-A716-6F292E515A6B}"/>
    <cellStyle name="Zelle überprüfen" xfId="363" xr:uid="{C844139C-2119-43ED-8936-194D50ABB990}"/>
    <cellStyle name="Гиперссылка" xfId="364" xr:uid="{BC9DB16A-008E-408E-8E95-26D18F58AB58}"/>
    <cellStyle name="Гиперссылка 2" xfId="365" xr:uid="{2710D8A6-65CB-48DA-9BDC-A21445F1CF5F}"/>
    <cellStyle name="Гиперссылка 3" xfId="373" xr:uid="{65DE2929-70A7-4738-9AF4-DCA6E62374E4}"/>
    <cellStyle name="Гиперссылка 4" xfId="545" xr:uid="{DF938C84-8F79-4806-8852-367740EB8F9A}"/>
    <cellStyle name="Обычный_2++" xfId="204" xr:uid="{64CA8927-D4CD-4DCA-AF40-AD88D8AC3D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400" b="0" i="0" u="none" strike="noStrike" baseline="0">
                <a:effectLst/>
              </a:rPr>
              <a:t>HERA </a:t>
            </a:r>
            <a:r>
              <a:rPr lang="en-NZ" baseline="0"/>
              <a:t>Corporate Carbon Footprint (kg CO</a:t>
            </a:r>
            <a:r>
              <a:rPr lang="en-NZ" baseline="-25000"/>
              <a:t>2</a:t>
            </a:r>
            <a:r>
              <a:rPr lang="en-NZ" baseline="0"/>
              <a:t>e)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79-40AF-93CB-766401C74DD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79-40AF-93CB-766401C74DD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79-40AF-93CB-766401C74D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Overall!$F$9:$F$11</c:f>
              <c:strCache>
                <c:ptCount val="3"/>
                <c:pt idx="0">
                  <c:v>Scope 1</c:v>
                </c:pt>
                <c:pt idx="1">
                  <c:v>Scope 2</c:v>
                </c:pt>
                <c:pt idx="2">
                  <c:v>Scope 3 (total)</c:v>
                </c:pt>
              </c:strCache>
            </c:strRef>
          </c:cat>
          <c:val>
            <c:numRef>
              <c:f>Overall!$G$9:$G$11</c:f>
              <c:numCache>
                <c:formatCode>#,##0</c:formatCode>
                <c:ptCount val="3"/>
                <c:pt idx="0">
                  <c:v>11708.051265374736</c:v>
                </c:pt>
                <c:pt idx="1">
                  <c:v>5515.7033483734704</c:v>
                </c:pt>
                <c:pt idx="2">
                  <c:v>163378.81253284682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8-4C7C-94CE-0D19FFC429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NZ" sz="1400" b="0" i="0" baseline="0">
                <a:effectLst/>
              </a:rPr>
              <a:t>HERA Corporate Carbon Footprint (kg CO</a:t>
            </a:r>
            <a:r>
              <a:rPr lang="en-NZ" sz="1400" b="0" i="0" baseline="-25000">
                <a:effectLst/>
              </a:rPr>
              <a:t>2</a:t>
            </a:r>
            <a:r>
              <a:rPr lang="en-NZ" sz="1400" b="0" i="0" baseline="0">
                <a:effectLst/>
              </a:rPr>
              <a:t>e) - Detailed</a:t>
            </a:r>
            <a:endParaRPr lang="en-NZ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903-4961-84A8-80F9E549D66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03-4961-84A8-80F9E549D6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55-4423-A7D8-509BB6D6C7CD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03-4961-84A8-80F9E549D6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55-4423-A7D8-509BB6D6C7CD}"/>
              </c:ext>
            </c:extLst>
          </c:dPt>
          <c:dPt>
            <c:idx val="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903-4961-84A8-80F9E549D6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55-4423-A7D8-509BB6D6C7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55-4423-A7D8-509BB6D6C7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(Overall!$F$9:$F$10,Overall!$F$14,Overall!$F$16,Overall!$F$18:$F$20,Overall!$F$26)</c:f>
              <c:strCache>
                <c:ptCount val="8"/>
                <c:pt idx="0">
                  <c:v>Scope 1</c:v>
                </c:pt>
                <c:pt idx="1">
                  <c:v>Scope 2</c:v>
                </c:pt>
                <c:pt idx="2">
                  <c:v>01 - Purchased goods &amp; services</c:v>
                </c:pt>
                <c:pt idx="3">
                  <c:v>03 - Fuel &amp; energy related activities</c:v>
                </c:pt>
                <c:pt idx="4">
                  <c:v>05 - Waste generated in operations</c:v>
                </c:pt>
                <c:pt idx="5">
                  <c:v>06 - Business travel</c:v>
                </c:pt>
                <c:pt idx="6">
                  <c:v>07 - Employee commuting</c:v>
                </c:pt>
                <c:pt idx="7">
                  <c:v>13 - Downstream leased assets</c:v>
                </c:pt>
              </c:strCache>
            </c:strRef>
          </c:cat>
          <c:val>
            <c:numRef>
              <c:f>(Overall!$G$9:$G$10,Overall!$G$14,Overall!$G$16,Overall!$G$18:$G$20,Overall!$G$26)</c:f>
              <c:numCache>
                <c:formatCode>#,##0</c:formatCode>
                <c:ptCount val="8"/>
                <c:pt idx="0">
                  <c:v>11708.051265374736</c:v>
                </c:pt>
                <c:pt idx="1">
                  <c:v>5515.7033483734704</c:v>
                </c:pt>
                <c:pt idx="2">
                  <c:v>53451.912131366822</c:v>
                </c:pt>
                <c:pt idx="3">
                  <c:v>4263.5778620873862</c:v>
                </c:pt>
                <c:pt idx="4">
                  <c:v>13179.498999743722</c:v>
                </c:pt>
                <c:pt idx="5">
                  <c:v>59214.420572148192</c:v>
                </c:pt>
                <c:pt idx="6">
                  <c:v>24223.327666431789</c:v>
                </c:pt>
                <c:pt idx="7">
                  <c:v>9046.0753010689223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3-4961-84A8-80F9E549D6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71512399424106"/>
          <c:y val="0.75680524327917731"/>
          <c:w val="0.70631168664511645"/>
          <c:h val="0.22209139066846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535774</xdr:colOff>
      <xdr:row>8</xdr:row>
      <xdr:rowOff>28575</xdr:rowOff>
    </xdr:to>
    <xdr:pic>
      <xdr:nvPicPr>
        <xdr:cNvPr id="4" name="Picture 3" descr="Image result for hera nz">
          <a:extLst>
            <a:ext uri="{FF2B5EF4-FFF2-40B4-BE49-F238E27FC236}">
              <a16:creationId xmlns:a16="http://schemas.microsoft.com/office/drawing/2014/main" id="{7876DD21-985E-4E0D-BC5D-B1AAE8E7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74174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367393</xdr:colOff>
      <xdr:row>6</xdr:row>
      <xdr:rowOff>179614</xdr:rowOff>
    </xdr:from>
    <xdr:to>
      <xdr:col>19</xdr:col>
      <xdr:colOff>517071</xdr:colOff>
      <xdr:row>27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64782F-5E3A-4CE9-9E78-8663CFC96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28574</xdr:colOff>
      <xdr:row>7</xdr:row>
      <xdr:rowOff>8163</xdr:rowOff>
    </xdr:from>
    <xdr:to>
      <xdr:col>30</xdr:col>
      <xdr:colOff>291191</xdr:colOff>
      <xdr:row>27</xdr:row>
      <xdr:rowOff>5442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9F3FA5-427D-40D5-8EF4-1873343DED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hgprotocol.org/" TargetMode="External"/><Relationship Id="rId2" Type="http://schemas.openxmlformats.org/officeDocument/2006/relationships/hyperlink" Target="https://ghgprotocol.org/standards/scope-3-standard" TargetMode="External"/><Relationship Id="rId1" Type="http://schemas.openxmlformats.org/officeDocument/2006/relationships/hyperlink" Target="https://ghgprotocol.org/sites/default/files/standards/ghg-protocol-revised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fe.govt.nz/publications/waste/calculation-and-payment-waste-disposal-levy-guidance-waste-disposal-facility-2" TargetMode="External"/><Relationship Id="rId1" Type="http://schemas.openxmlformats.org/officeDocument/2006/relationships/hyperlink" Target="https://www.mfe.govt.nz/publications/waste/calculation-and-payment-waste-disposal-levy-guidance-waste-disposal-facility-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764F-DE45-49E3-9AF8-288DFF9F9288}">
  <dimension ref="F3:J33"/>
  <sheetViews>
    <sheetView showGridLines="0" topLeftCell="B1" zoomScale="85" zoomScaleNormal="85" workbookViewId="0">
      <selection activeCell="Z34" sqref="Z34"/>
    </sheetView>
  </sheetViews>
  <sheetFormatPr baseColWidth="10" defaultColWidth="9.1640625" defaultRowHeight="15"/>
  <cols>
    <col min="1" max="5" width="9.1640625" style="234"/>
    <col min="6" max="6" width="44.1640625" style="234" bestFit="1" customWidth="1"/>
    <col min="7" max="7" width="9.5" style="234" customWidth="1"/>
    <col min="8" max="8" width="9.5" style="382" customWidth="1"/>
    <col min="9" max="9" width="10" style="234" customWidth="1"/>
    <col min="10" max="10" width="11.33203125" style="234" customWidth="1"/>
    <col min="11" max="16384" width="9.1640625" style="234"/>
  </cols>
  <sheetData>
    <row r="3" spans="6:10" ht="26">
      <c r="F3" s="237" t="s">
        <v>411</v>
      </c>
    </row>
    <row r="4" spans="6:10" ht="21">
      <c r="F4" s="238" t="s">
        <v>359</v>
      </c>
    </row>
    <row r="5" spans="6:10" ht="15" customHeight="1">
      <c r="F5" s="447" t="s">
        <v>471</v>
      </c>
    </row>
    <row r="6" spans="6:10" ht="15.75" customHeight="1"/>
    <row r="8" spans="6:10">
      <c r="F8" s="216" t="s">
        <v>31</v>
      </c>
      <c r="G8" s="218" t="s">
        <v>439</v>
      </c>
      <c r="H8" s="216" t="s">
        <v>438</v>
      </c>
      <c r="I8" s="218" t="s">
        <v>32</v>
      </c>
    </row>
    <row r="9" spans="6:10">
      <c r="F9" s="203" t="s">
        <v>0</v>
      </c>
      <c r="G9" s="205">
        <f>SUM('S1&amp;S2'!J5:J6)</f>
        <v>11708.051265374736</v>
      </c>
      <c r="H9" s="355">
        <f>G9/'Emmiss.&amp;convers. factors'!$E$66</f>
        <v>11.708051265374735</v>
      </c>
      <c r="I9" s="250">
        <f>G9/$G$12</f>
        <v>6.4827712309711058E-2</v>
      </c>
    </row>
    <row r="10" spans="6:10">
      <c r="F10" s="203" t="s">
        <v>14</v>
      </c>
      <c r="G10" s="205">
        <f>'S1&amp;S2'!J7</f>
        <v>5515.7033483734704</v>
      </c>
      <c r="H10" s="355">
        <f>G10/'Emmiss.&amp;convers. factors'!$E$66</f>
        <v>5.5157033483734708</v>
      </c>
      <c r="I10" s="250">
        <f t="shared" ref="I10:I12" si="0">G10/$G$12</f>
        <v>3.0540558949510261E-2</v>
      </c>
    </row>
    <row r="11" spans="6:10" ht="16" thickBot="1">
      <c r="F11" s="170" t="s">
        <v>34</v>
      </c>
      <c r="G11" s="171">
        <f>SUM(G14:G28)</f>
        <v>163378.81253284682</v>
      </c>
      <c r="H11" s="171">
        <f>G11/'Emmiss.&amp;convers. factors'!$E$66</f>
        <v>163.37881253284681</v>
      </c>
      <c r="I11" s="251">
        <f>G11/$G$12</f>
        <v>0.90463172874077868</v>
      </c>
    </row>
    <row r="12" spans="6:10" ht="16" thickTop="1">
      <c r="F12" s="157" t="s">
        <v>33</v>
      </c>
      <c r="G12" s="163">
        <f>SUM(G9:G11)</f>
        <v>180602.56714659501</v>
      </c>
      <c r="H12" s="163">
        <f>G12/'Emmiss.&amp;convers. factors'!$E$66</f>
        <v>180.60256714659502</v>
      </c>
      <c r="I12" s="178">
        <f t="shared" si="0"/>
        <v>1</v>
      </c>
    </row>
    <row r="13" spans="6:10" ht="11.25" customHeight="1">
      <c r="J13" s="343" t="s">
        <v>414</v>
      </c>
    </row>
    <row r="14" spans="6:10">
      <c r="F14" s="172" t="s">
        <v>407</v>
      </c>
      <c r="G14" s="342">
        <f>'C1_Purch G&amp;S'!I36*'Emmiss.&amp;convers. factors'!E66</f>
        <v>53451.912131366822</v>
      </c>
      <c r="H14" s="354">
        <f>G14/'Emmiss.&amp;convers. factors'!$E$66</f>
        <v>53.451912131366825</v>
      </c>
      <c r="I14" s="378">
        <f>G14/$G$12</f>
        <v>0.29596429871331748</v>
      </c>
      <c r="J14" s="377">
        <f>G14/$G$11</f>
        <v>0.32716550758759172</v>
      </c>
    </row>
    <row r="15" spans="6:10">
      <c r="F15" s="199" t="s">
        <v>408</v>
      </c>
      <c r="G15" s="376" t="s">
        <v>301</v>
      </c>
      <c r="H15" s="376" t="s">
        <v>301</v>
      </c>
      <c r="I15" s="376" t="s">
        <v>301</v>
      </c>
      <c r="J15" s="375" t="s">
        <v>301</v>
      </c>
    </row>
    <row r="16" spans="6:10">
      <c r="F16" s="172" t="s">
        <v>406</v>
      </c>
      <c r="G16" s="342">
        <f>'C3_Fuel&amp;Energy rel'!I8</f>
        <v>4263.5778620873862</v>
      </c>
      <c r="H16" s="354">
        <f>G16/'Emmiss.&amp;convers. factors'!$E$66</f>
        <v>4.2635778620873861</v>
      </c>
      <c r="I16" s="378">
        <f>G16/$G$12</f>
        <v>2.3607515272064998E-2</v>
      </c>
      <c r="J16" s="377">
        <f t="shared" ref="J16:J26" si="1">G16/$G$11</f>
        <v>2.6096271578851186E-2</v>
      </c>
    </row>
    <row r="17" spans="6:10">
      <c r="F17" s="199" t="s">
        <v>10</v>
      </c>
      <c r="G17" s="376" t="s">
        <v>301</v>
      </c>
      <c r="H17" s="376" t="s">
        <v>301</v>
      </c>
      <c r="I17" s="376" t="s">
        <v>301</v>
      </c>
      <c r="J17" s="375" t="s">
        <v>301</v>
      </c>
    </row>
    <row r="18" spans="6:10">
      <c r="F18" s="172" t="s">
        <v>11</v>
      </c>
      <c r="G18" s="342">
        <f>'C5_Waste'!Q12</f>
        <v>13179.498999743722</v>
      </c>
      <c r="H18" s="354">
        <f>G18/'Emmiss.&amp;convers. factors'!$E$66</f>
        <v>13.179498999743723</v>
      </c>
      <c r="I18" s="378">
        <f>G18/$G$12</f>
        <v>7.2975147629246756E-2</v>
      </c>
      <c r="J18" s="377">
        <f t="shared" si="1"/>
        <v>8.0668348578516097E-2</v>
      </c>
    </row>
    <row r="19" spans="6:10">
      <c r="F19" s="172" t="s">
        <v>409</v>
      </c>
      <c r="G19" s="342">
        <f>'C6_Business Travel'!J20</f>
        <v>59214.420572148192</v>
      </c>
      <c r="H19" s="354">
        <f>G19/'Emmiss.&amp;convers. factors'!$E$66</f>
        <v>59.214420572148192</v>
      </c>
      <c r="I19" s="378">
        <f>G19/$G$12</f>
        <v>0.32787142235959399</v>
      </c>
      <c r="J19" s="377">
        <f>G19/$G$11</f>
        <v>0.36243635055337003</v>
      </c>
    </row>
    <row r="20" spans="6:10">
      <c r="F20" s="172" t="s">
        <v>410</v>
      </c>
      <c r="G20" s="342">
        <f>'C7_Employee Comm.'!J9</f>
        <v>24223.327666431789</v>
      </c>
      <c r="H20" s="354">
        <f>G20/'Emmiss.&amp;convers. factors'!$E$66</f>
        <v>24.223327666431789</v>
      </c>
      <c r="I20" s="378">
        <f>G20/$G$12</f>
        <v>0.13412504622245888</v>
      </c>
      <c r="J20" s="377">
        <f t="shared" si="1"/>
        <v>0.14826480429683478</v>
      </c>
    </row>
    <row r="21" spans="6:10">
      <c r="F21" s="199" t="s">
        <v>12</v>
      </c>
      <c r="G21" s="376" t="s">
        <v>301</v>
      </c>
      <c r="H21" s="376" t="s">
        <v>301</v>
      </c>
      <c r="I21" s="376" t="s">
        <v>301</v>
      </c>
      <c r="J21" s="376" t="s">
        <v>301</v>
      </c>
    </row>
    <row r="22" spans="6:10">
      <c r="F22" s="199" t="s">
        <v>13</v>
      </c>
      <c r="G22" s="376" t="s">
        <v>301</v>
      </c>
      <c r="H22" s="376" t="s">
        <v>301</v>
      </c>
      <c r="I22" s="376" t="s">
        <v>301</v>
      </c>
      <c r="J22" s="376" t="s">
        <v>301</v>
      </c>
    </row>
    <row r="23" spans="6:10">
      <c r="F23" s="199" t="s">
        <v>2</v>
      </c>
      <c r="G23" s="376" t="s">
        <v>301</v>
      </c>
      <c r="H23" s="376" t="s">
        <v>301</v>
      </c>
      <c r="I23" s="376" t="s">
        <v>301</v>
      </c>
      <c r="J23" s="376" t="s">
        <v>301</v>
      </c>
    </row>
    <row r="24" spans="6:10">
      <c r="F24" s="199" t="s">
        <v>3</v>
      </c>
      <c r="G24" s="376" t="s">
        <v>301</v>
      </c>
      <c r="H24" s="376" t="s">
        <v>301</v>
      </c>
      <c r="I24" s="376" t="s">
        <v>301</v>
      </c>
      <c r="J24" s="376" t="s">
        <v>301</v>
      </c>
    </row>
    <row r="25" spans="6:10">
      <c r="F25" s="199" t="s">
        <v>4</v>
      </c>
      <c r="G25" s="376" t="s">
        <v>301</v>
      </c>
      <c r="H25" s="376" t="s">
        <v>301</v>
      </c>
      <c r="I25" s="376" t="s">
        <v>301</v>
      </c>
      <c r="J25" s="375" t="s">
        <v>301</v>
      </c>
    </row>
    <row r="26" spans="6:10">
      <c r="F26" s="256" t="s">
        <v>5</v>
      </c>
      <c r="G26" s="342">
        <f>'C13_Downstr.leased ass.'!M11</f>
        <v>9046.0753010689223</v>
      </c>
      <c r="H26" s="354">
        <f>G26/'Emmiss.&amp;convers. factors'!$E$66</f>
        <v>9.0460753010689228</v>
      </c>
      <c r="I26" s="378">
        <f>G26/$G$12</f>
        <v>5.0088298544096702E-2</v>
      </c>
      <c r="J26" s="377">
        <f t="shared" si="1"/>
        <v>5.5368717404836301E-2</v>
      </c>
    </row>
    <row r="27" spans="6:10">
      <c r="F27" s="199" t="s">
        <v>6</v>
      </c>
      <c r="G27" s="376" t="s">
        <v>301</v>
      </c>
      <c r="H27" s="376" t="s">
        <v>301</v>
      </c>
      <c r="I27" s="376" t="s">
        <v>301</v>
      </c>
      <c r="J27" s="376" t="s">
        <v>301</v>
      </c>
    </row>
    <row r="28" spans="6:10">
      <c r="F28" s="199" t="s">
        <v>7</v>
      </c>
      <c r="G28" s="376" t="s">
        <v>301</v>
      </c>
      <c r="H28" s="376" t="s">
        <v>301</v>
      </c>
      <c r="I28" s="376" t="s">
        <v>301</v>
      </c>
      <c r="J28" s="376" t="s">
        <v>301</v>
      </c>
    </row>
    <row r="30" spans="6:10">
      <c r="F30" s="219" t="s">
        <v>352</v>
      </c>
      <c r="G30" s="176"/>
      <c r="H30" s="380"/>
    </row>
    <row r="31" spans="6:10">
      <c r="F31" s="176" t="s">
        <v>353</v>
      </c>
      <c r="G31" s="223" t="s">
        <v>354</v>
      </c>
      <c r="H31" s="223"/>
    </row>
    <row r="32" spans="6:10">
      <c r="F32" s="176" t="s">
        <v>355</v>
      </c>
      <c r="G32" s="223" t="s">
        <v>356</v>
      </c>
      <c r="H32" s="223"/>
    </row>
    <row r="33" spans="6:8">
      <c r="F33" s="176" t="s">
        <v>357</v>
      </c>
      <c r="G33" s="223" t="s">
        <v>358</v>
      </c>
      <c r="H33" s="223"/>
    </row>
  </sheetData>
  <hyperlinks>
    <hyperlink ref="G31" r:id="rId1" xr:uid="{24B870DE-F8AD-44E2-B4C3-9A203CEB7288}"/>
    <hyperlink ref="G32" r:id="rId2" xr:uid="{F0D8AAB7-8640-40BE-AB6A-7B8C31055D30}"/>
    <hyperlink ref="G33" r:id="rId3" xr:uid="{9AB83ECB-BF1C-4207-8756-D1BFEF2EBF23}"/>
  </hyperlinks>
  <pageMargins left="0.7" right="0.7" top="0.75" bottom="0.75" header="0.3" footer="0.3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12BF-6F13-47AE-8672-E06B51633F38}">
  <dimension ref="A1:L83"/>
  <sheetViews>
    <sheetView showGridLines="0" zoomScale="70" zoomScaleNormal="70" workbookViewId="0">
      <selection activeCell="G28" sqref="G28"/>
    </sheetView>
  </sheetViews>
  <sheetFormatPr baseColWidth="10" defaultColWidth="9.1640625" defaultRowHeight="15"/>
  <cols>
    <col min="1" max="1" width="32.83203125" style="33" bestFit="1" customWidth="1"/>
    <col min="2" max="2" width="44.83203125" style="33" bestFit="1" customWidth="1"/>
    <col min="3" max="3" width="35.5" style="33" customWidth="1"/>
    <col min="4" max="4" width="14.33203125" style="33" customWidth="1"/>
    <col min="5" max="5" width="18.1640625" style="33" customWidth="1"/>
    <col min="6" max="6" width="79.5" style="33" bestFit="1" customWidth="1"/>
    <col min="7" max="7" width="166" style="33" bestFit="1" customWidth="1"/>
    <col min="8" max="8" width="9.1640625" style="33"/>
    <col min="9" max="9" width="28" style="33" bestFit="1" customWidth="1"/>
    <col min="10" max="10" width="16" style="33" bestFit="1" customWidth="1"/>
    <col min="11" max="11" width="11" style="33" bestFit="1" customWidth="1"/>
    <col min="12" max="12" width="9.33203125" style="33" bestFit="1" customWidth="1"/>
    <col min="13" max="13" width="10.5" style="33" bestFit="1" customWidth="1"/>
    <col min="14" max="14" width="9.1640625" style="33"/>
    <col min="15" max="15" width="16" style="33" bestFit="1" customWidth="1"/>
    <col min="16" max="16" width="11" style="33" bestFit="1" customWidth="1"/>
    <col min="17" max="16384" width="9.1640625" style="33"/>
  </cols>
  <sheetData>
    <row r="1" spans="1:7">
      <c r="A1" s="51" t="s">
        <v>129</v>
      </c>
    </row>
    <row r="3" spans="1:7" ht="17">
      <c r="A3" s="211" t="s">
        <v>347</v>
      </c>
      <c r="B3" s="464" t="s">
        <v>130</v>
      </c>
      <c r="C3" s="464"/>
      <c r="D3" s="52" t="s">
        <v>37</v>
      </c>
      <c r="E3" s="52" t="s">
        <v>131</v>
      </c>
      <c r="F3" s="51" t="s">
        <v>35</v>
      </c>
      <c r="G3" s="79" t="s">
        <v>105</v>
      </c>
    </row>
    <row r="4" spans="1:7" ht="15" customHeight="1">
      <c r="B4" s="269" t="s">
        <v>134</v>
      </c>
      <c r="C4" s="268" t="s">
        <v>135</v>
      </c>
      <c r="D4" s="268" t="s">
        <v>136</v>
      </c>
      <c r="E4" s="166">
        <v>2.44745561484612</v>
      </c>
      <c r="F4" s="166" t="s">
        <v>137</v>
      </c>
      <c r="G4" s="33" t="s">
        <v>132</v>
      </c>
    </row>
    <row r="5" spans="1:7">
      <c r="B5" s="267" t="s">
        <v>138</v>
      </c>
      <c r="C5" s="268" t="s">
        <v>139</v>
      </c>
      <c r="D5" s="268" t="s">
        <v>99</v>
      </c>
      <c r="E5" s="262">
        <v>9.7702653062563496E-2</v>
      </c>
      <c r="F5" s="166" t="s">
        <v>140</v>
      </c>
      <c r="G5" s="33" t="s">
        <v>132</v>
      </c>
    </row>
    <row r="6" spans="1:7" ht="15.75" customHeight="1">
      <c r="B6" s="269" t="s">
        <v>101</v>
      </c>
      <c r="C6" s="266" t="s">
        <v>212</v>
      </c>
      <c r="D6" s="266" t="s">
        <v>99</v>
      </c>
      <c r="E6" s="260">
        <v>7.40204115609246E-3</v>
      </c>
      <c r="F6" s="210" t="s">
        <v>211</v>
      </c>
    </row>
    <row r="7" spans="1:7">
      <c r="B7" s="267" t="s">
        <v>226</v>
      </c>
      <c r="C7" s="306" t="s">
        <v>227</v>
      </c>
      <c r="D7" s="306" t="s">
        <v>133</v>
      </c>
      <c r="E7" s="279">
        <v>1.1713748536425119</v>
      </c>
      <c r="F7" s="160" t="s">
        <v>228</v>
      </c>
      <c r="G7" s="33" t="s">
        <v>472</v>
      </c>
    </row>
    <row r="8" spans="1:7" s="381" customFormat="1">
      <c r="B8" s="325" t="s">
        <v>427</v>
      </c>
      <c r="C8" s="325" t="s">
        <v>428</v>
      </c>
      <c r="D8" s="325" t="s">
        <v>133</v>
      </c>
      <c r="E8" s="337">
        <v>0.17152000000000001</v>
      </c>
      <c r="F8" s="160" t="s">
        <v>431</v>
      </c>
    </row>
    <row r="9" spans="1:7" s="381" customFormat="1">
      <c r="B9" s="325" t="s">
        <v>426</v>
      </c>
      <c r="C9" s="325" t="s">
        <v>430</v>
      </c>
      <c r="D9" s="325" t="s">
        <v>429</v>
      </c>
      <c r="E9" s="337">
        <v>48.479433311782074</v>
      </c>
      <c r="F9" s="160" t="s">
        <v>444</v>
      </c>
    </row>
    <row r="10" spans="1:7" s="131" customFormat="1">
      <c r="B10" s="267" t="s">
        <v>252</v>
      </c>
      <c r="C10" s="306" t="s">
        <v>233</v>
      </c>
      <c r="D10" s="265" t="s">
        <v>234</v>
      </c>
      <c r="E10" s="280">
        <v>0.11131000000000001</v>
      </c>
      <c r="F10" s="160" t="s">
        <v>256</v>
      </c>
    </row>
    <row r="11" spans="1:7" s="131" customFormat="1" ht="15.75" customHeight="1">
      <c r="B11" s="267" t="s">
        <v>253</v>
      </c>
      <c r="C11" s="306" t="s">
        <v>255</v>
      </c>
      <c r="D11" s="265" t="s">
        <v>234</v>
      </c>
      <c r="E11" s="281">
        <v>0.12966972332774199</v>
      </c>
      <c r="F11" s="160" t="s">
        <v>251</v>
      </c>
    </row>
    <row r="12" spans="1:7" s="152" customFormat="1">
      <c r="B12" s="267" t="s">
        <v>283</v>
      </c>
      <c r="C12" s="265" t="s">
        <v>281</v>
      </c>
      <c r="D12" s="306" t="s">
        <v>121</v>
      </c>
      <c r="E12" s="279">
        <v>0.22411188061808227</v>
      </c>
      <c r="F12" s="160" t="s">
        <v>284</v>
      </c>
    </row>
    <row r="13" spans="1:7" s="135" customFormat="1">
      <c r="B13" s="267" t="s">
        <v>283</v>
      </c>
      <c r="C13" s="265" t="s">
        <v>282</v>
      </c>
      <c r="D13" s="306" t="s">
        <v>77</v>
      </c>
      <c r="E13" s="279">
        <v>7.4703960206027417E-2</v>
      </c>
      <c r="F13" s="160" t="s">
        <v>285</v>
      </c>
    </row>
    <row r="14" spans="1:7" s="135" customFormat="1" ht="15" customHeight="1">
      <c r="B14" s="267" t="s">
        <v>286</v>
      </c>
      <c r="C14" s="306" t="s">
        <v>287</v>
      </c>
      <c r="D14" s="265" t="s">
        <v>121</v>
      </c>
      <c r="E14" s="279">
        <v>0.20681532623188292</v>
      </c>
      <c r="F14" s="160" t="s">
        <v>326</v>
      </c>
    </row>
    <row r="15" spans="1:7" s="184" customFormat="1" ht="15" customHeight="1">
      <c r="B15" s="267" t="s">
        <v>335</v>
      </c>
      <c r="C15" s="267" t="s">
        <v>287</v>
      </c>
      <c r="D15" s="264" t="s">
        <v>336</v>
      </c>
      <c r="E15" s="335">
        <v>0.26824391572422501</v>
      </c>
      <c r="F15" s="160" t="s">
        <v>403</v>
      </c>
      <c r="G15" s="184" t="s">
        <v>402</v>
      </c>
    </row>
    <row r="16" spans="1:7" s="230" customFormat="1" ht="15" customHeight="1">
      <c r="B16" s="267" t="s">
        <v>324</v>
      </c>
      <c r="C16" s="267" t="s">
        <v>325</v>
      </c>
      <c r="D16" s="264" t="s">
        <v>121</v>
      </c>
      <c r="E16" s="334">
        <v>0.11252040052849401</v>
      </c>
      <c r="F16" s="160" t="s">
        <v>327</v>
      </c>
    </row>
    <row r="17" spans="1:6" s="184" customFormat="1" ht="15" customHeight="1">
      <c r="B17" s="267" t="s">
        <v>338</v>
      </c>
      <c r="C17" s="267" t="s">
        <v>339</v>
      </c>
      <c r="D17" s="264" t="s">
        <v>121</v>
      </c>
      <c r="E17" s="263">
        <v>1.0870119506090601</v>
      </c>
      <c r="F17" s="160" t="s">
        <v>340</v>
      </c>
    </row>
    <row r="18" spans="1:6" s="381" customFormat="1" ht="15" customHeight="1">
      <c r="B18" s="325" t="s">
        <v>425</v>
      </c>
      <c r="C18" s="325" t="s">
        <v>412</v>
      </c>
      <c r="D18" s="324" t="s">
        <v>458</v>
      </c>
      <c r="E18" s="336">
        <f>0.136/1000</f>
        <v>1.36E-4</v>
      </c>
      <c r="F18" s="160" t="s">
        <v>459</v>
      </c>
    </row>
    <row r="19" spans="1:6" s="135" customFormat="1">
      <c r="B19" s="267" t="s">
        <v>291</v>
      </c>
      <c r="C19" s="231" t="s">
        <v>273</v>
      </c>
      <c r="D19" s="185" t="s">
        <v>289</v>
      </c>
      <c r="E19" s="259">
        <v>12.3</v>
      </c>
      <c r="F19" s="156" t="s">
        <v>290</v>
      </c>
    </row>
    <row r="20" spans="1:6" s="135" customFormat="1">
      <c r="B20" s="267" t="s">
        <v>291</v>
      </c>
      <c r="C20" s="231" t="s">
        <v>120</v>
      </c>
      <c r="D20" s="185" t="s">
        <v>289</v>
      </c>
      <c r="E20" s="259">
        <v>65.099999999999994</v>
      </c>
      <c r="F20" s="156" t="s">
        <v>292</v>
      </c>
    </row>
    <row r="21" spans="1:6" s="135" customFormat="1">
      <c r="B21" s="267" t="s">
        <v>291</v>
      </c>
      <c r="C21" s="231" t="s">
        <v>274</v>
      </c>
      <c r="D21" s="185" t="s">
        <v>289</v>
      </c>
      <c r="E21" s="259">
        <v>19</v>
      </c>
      <c r="F21" s="156" t="s">
        <v>293</v>
      </c>
    </row>
    <row r="22" spans="1:6" s="135" customFormat="1">
      <c r="B22" s="267" t="s">
        <v>291</v>
      </c>
      <c r="C22" s="231" t="s">
        <v>275</v>
      </c>
      <c r="D22" s="185" t="s">
        <v>289</v>
      </c>
      <c r="E22" s="259">
        <v>6.6</v>
      </c>
      <c r="F22" s="156" t="s">
        <v>294</v>
      </c>
    </row>
    <row r="23" spans="1:6" s="135" customFormat="1">
      <c r="B23" s="267" t="s">
        <v>291</v>
      </c>
      <c r="C23" s="231" t="s">
        <v>119</v>
      </c>
      <c r="D23" s="185" t="s">
        <v>289</v>
      </c>
      <c r="E23" s="259">
        <v>126.7</v>
      </c>
      <c r="F23" s="156" t="s">
        <v>295</v>
      </c>
    </row>
    <row r="24" spans="1:6" s="135" customFormat="1">
      <c r="B24" s="153"/>
      <c r="C24" s="153"/>
      <c r="D24" s="153"/>
      <c r="E24" s="236"/>
      <c r="F24" s="236"/>
    </row>
    <row r="25" spans="1:6" s="135" customFormat="1">
      <c r="B25" s="153"/>
      <c r="C25" s="153"/>
      <c r="D25" s="153"/>
      <c r="E25" s="236"/>
      <c r="F25" s="236"/>
    </row>
    <row r="26" spans="1:6" s="135" customFormat="1" ht="34">
      <c r="A26" s="211" t="s">
        <v>348</v>
      </c>
      <c r="B26" s="167" t="s">
        <v>349</v>
      </c>
      <c r="C26" s="6"/>
      <c r="D26" s="6"/>
      <c r="E26" s="121" t="s">
        <v>190</v>
      </c>
      <c r="F26" s="51" t="s">
        <v>35</v>
      </c>
    </row>
    <row r="27" spans="1:6" s="135" customFormat="1">
      <c r="B27" s="6" t="s">
        <v>189</v>
      </c>
      <c r="C27" s="6"/>
      <c r="D27" s="6"/>
      <c r="E27" s="119">
        <v>4.1325676819056998E-5</v>
      </c>
      <c r="F27" s="6" t="str">
        <f t="shared" ref="F27:F43" si="0">$B$83&amp;B27</f>
        <v>Motu (2014)  Health and general insurance</v>
      </c>
    </row>
    <row r="28" spans="1:6" s="135" customFormat="1">
      <c r="B28" s="6" t="s">
        <v>188</v>
      </c>
      <c r="C28" s="6"/>
      <c r="D28" s="6"/>
      <c r="E28" s="119">
        <v>5.0835037406928897E-5</v>
      </c>
      <c r="F28" s="6" t="str">
        <f t="shared" si="0"/>
        <v>Motu (2014)  Auxiliary finance and insurance services</v>
      </c>
    </row>
    <row r="29" spans="1:6" s="135" customFormat="1">
      <c r="B29" s="6" t="s">
        <v>198</v>
      </c>
      <c r="C29" s="6"/>
      <c r="D29" s="6"/>
      <c r="E29" s="119">
        <v>5.8997807376200297E-5</v>
      </c>
      <c r="F29" s="6" t="str">
        <f t="shared" si="0"/>
        <v>Motu (2014)  Computer system design and related services</v>
      </c>
    </row>
    <row r="30" spans="1:6" s="135" customFormat="1">
      <c r="B30" s="6" t="s">
        <v>191</v>
      </c>
      <c r="C30" s="6"/>
      <c r="D30" s="6"/>
      <c r="E30" s="120">
        <v>4.4616305779983597E-5</v>
      </c>
      <c r="F30" s="6" t="str">
        <f t="shared" si="0"/>
        <v>Motu (2014)  Telecommunications services including internet service providers</v>
      </c>
    </row>
    <row r="31" spans="1:6" s="135" customFormat="1">
      <c r="B31" s="6" t="s">
        <v>194</v>
      </c>
      <c r="C31" s="6"/>
      <c r="D31" s="6"/>
      <c r="E31" s="119">
        <v>2.26035207111457E-4</v>
      </c>
      <c r="F31" s="6" t="str">
        <f t="shared" si="0"/>
        <v>Motu (2014)  Postal and courier pick up and delivery services</v>
      </c>
    </row>
    <row r="32" spans="1:6" s="135" customFormat="1">
      <c r="B32" s="3" t="s">
        <v>195</v>
      </c>
      <c r="C32" s="6"/>
      <c r="D32" s="6"/>
      <c r="E32" s="119">
        <v>3.8801948302030302E-5</v>
      </c>
      <c r="F32" s="6" t="str">
        <f t="shared" si="0"/>
        <v>Motu (2014)  Legal and accounting services</v>
      </c>
    </row>
    <row r="33" spans="1:6" s="135" customFormat="1">
      <c r="B33" s="3" t="s">
        <v>200</v>
      </c>
      <c r="C33" s="6"/>
      <c r="D33" s="6"/>
      <c r="E33" s="119">
        <v>9.8779584011200101E-5</v>
      </c>
      <c r="F33" s="6" t="str">
        <f t="shared" si="0"/>
        <v>Motu (2014)  Scientific, architectural and engineering services</v>
      </c>
    </row>
    <row r="34" spans="1:6" s="135" customFormat="1">
      <c r="B34" s="6" t="s">
        <v>196</v>
      </c>
      <c r="C34" s="6"/>
      <c r="D34" s="6"/>
      <c r="E34" s="120">
        <v>1.07134259040347E-4</v>
      </c>
      <c r="F34" s="6" t="str">
        <f t="shared" si="0"/>
        <v>Motu (2014)  Building cleaning, pest control and other support services</v>
      </c>
    </row>
    <row r="35" spans="1:6" s="135" customFormat="1">
      <c r="B35" s="6" t="s">
        <v>199</v>
      </c>
      <c r="C35" s="6"/>
      <c r="D35" s="6"/>
      <c r="E35" s="119">
        <v>1.06648610536075E-4</v>
      </c>
      <c r="F35" s="6" t="str">
        <f t="shared" si="0"/>
        <v>Motu (2014)  Repair and maintenance</v>
      </c>
    </row>
    <row r="36" spans="1:6" s="135" customFormat="1">
      <c r="B36" s="3" t="s">
        <v>201</v>
      </c>
      <c r="C36" s="6"/>
      <c r="D36" s="6"/>
      <c r="E36" s="119">
        <v>4.9210417362855903E-5</v>
      </c>
      <c r="F36" s="6" t="str">
        <f t="shared" si="0"/>
        <v>Motu (2014)  Library and other information services</v>
      </c>
    </row>
    <row r="37" spans="1:6" s="152" customFormat="1">
      <c r="B37" s="3" t="s">
        <v>202</v>
      </c>
      <c r="C37" s="6"/>
      <c r="D37" s="6"/>
      <c r="E37" s="119">
        <v>2.3537496975131701E-4</v>
      </c>
      <c r="F37" s="6" t="str">
        <f t="shared" si="0"/>
        <v>Motu (2014)  Printing</v>
      </c>
    </row>
    <row r="38" spans="1:6" s="131" customFormat="1">
      <c r="B38" s="6" t="s">
        <v>206</v>
      </c>
      <c r="C38" s="6"/>
      <c r="D38" s="6"/>
      <c r="E38" s="119">
        <v>4.2429469718917702E-4</v>
      </c>
      <c r="F38" s="6" t="str">
        <f t="shared" si="0"/>
        <v>Motu (2014)  Pulp, paper and converted paper product manufacturing</v>
      </c>
    </row>
    <row r="39" spans="1:6" s="131" customFormat="1">
      <c r="B39" s="3" t="s">
        <v>207</v>
      </c>
      <c r="C39" s="6"/>
      <c r="D39" s="6"/>
      <c r="E39" s="119">
        <v>1.86179289206548E-4</v>
      </c>
      <c r="F39" s="6" t="str">
        <f t="shared" si="0"/>
        <v>Motu (2014)  Electronic and electrical equipment manufacturing</v>
      </c>
    </row>
    <row r="40" spans="1:6">
      <c r="B40" s="6" t="s">
        <v>208</v>
      </c>
      <c r="C40" s="6"/>
      <c r="D40" s="6"/>
      <c r="E40" s="119">
        <v>2.2020865411952401E-4</v>
      </c>
      <c r="F40" s="6" t="str">
        <f t="shared" si="0"/>
        <v>Motu (2014)  Furniture manufacturing</v>
      </c>
    </row>
    <row r="41" spans="1:6">
      <c r="B41" s="3" t="s">
        <v>209</v>
      </c>
      <c r="C41" s="6"/>
      <c r="D41" s="6"/>
      <c r="E41" s="119">
        <v>8.1150172821881203E-5</v>
      </c>
      <c r="F41" s="6" t="str">
        <f t="shared" si="0"/>
        <v>Motu (2014)  Rental and hiring services (except real estate); non-financial asset leasing</v>
      </c>
    </row>
    <row r="42" spans="1:6">
      <c r="B42" s="6" t="s">
        <v>210</v>
      </c>
      <c r="C42" s="6"/>
      <c r="D42" s="6"/>
      <c r="E42" s="119">
        <v>2.2491688835017299E-4</v>
      </c>
      <c r="F42" s="6" t="str">
        <f t="shared" si="0"/>
        <v>Motu (2014)  Food and beverage services</v>
      </c>
    </row>
    <row r="43" spans="1:6" s="299" customFormat="1">
      <c r="B43" s="301" t="s">
        <v>395</v>
      </c>
      <c r="C43" s="301"/>
      <c r="D43" s="301"/>
      <c r="E43" s="119">
        <v>2.3157387235891999E-4</v>
      </c>
      <c r="F43" s="301" t="str">
        <f t="shared" si="0"/>
        <v>Motu (2014)  Publishing (except internet and music publishing)</v>
      </c>
    </row>
    <row r="44" spans="1:6">
      <c r="B44" s="126"/>
    </row>
    <row r="45" spans="1:6">
      <c r="B45" s="126"/>
    </row>
    <row r="47" spans="1:6" ht="17">
      <c r="A47" s="211" t="s">
        <v>365</v>
      </c>
      <c r="B47" s="51" t="s">
        <v>130</v>
      </c>
      <c r="C47" s="51"/>
      <c r="D47" s="52" t="s">
        <v>37</v>
      </c>
      <c r="E47" s="52" t="s">
        <v>131</v>
      </c>
      <c r="F47" s="51" t="s">
        <v>35</v>
      </c>
    </row>
    <row r="48" spans="1:6">
      <c r="B48" s="191" t="s">
        <v>213</v>
      </c>
      <c r="C48" s="191" t="s">
        <v>214</v>
      </c>
      <c r="D48" s="191" t="s">
        <v>99</v>
      </c>
      <c r="E48" s="290">
        <v>1.7688678454243791E-2</v>
      </c>
      <c r="F48" s="191" t="s">
        <v>366</v>
      </c>
    </row>
    <row r="49" spans="2:12">
      <c r="B49" s="191" t="s">
        <v>215</v>
      </c>
      <c r="C49" s="191" t="s">
        <v>216</v>
      </c>
      <c r="D49" s="191" t="s">
        <v>310</v>
      </c>
      <c r="E49" s="290">
        <v>0.59792000000000001</v>
      </c>
      <c r="F49" s="191" t="s">
        <v>367</v>
      </c>
    </row>
    <row r="50" spans="2:12">
      <c r="B50" s="191" t="s">
        <v>258</v>
      </c>
      <c r="C50" s="191" t="s">
        <v>259</v>
      </c>
      <c r="D50" s="191" t="s">
        <v>234</v>
      </c>
      <c r="E50" s="290">
        <v>1.9800000000000002E-2</v>
      </c>
      <c r="F50" s="191" t="s">
        <v>368</v>
      </c>
    </row>
    <row r="51" spans="2:12">
      <c r="B51" s="191" t="s">
        <v>258</v>
      </c>
      <c r="C51" s="191" t="s">
        <v>257</v>
      </c>
      <c r="D51" s="191" t="s">
        <v>234</v>
      </c>
      <c r="E51" s="290">
        <v>2.7910000000000001E-2</v>
      </c>
      <c r="F51" s="191" t="s">
        <v>369</v>
      </c>
    </row>
    <row r="52" spans="2:12">
      <c r="B52" s="191" t="s">
        <v>108</v>
      </c>
      <c r="C52" s="191" t="s">
        <v>288</v>
      </c>
      <c r="D52" s="191" t="s">
        <v>234</v>
      </c>
      <c r="E52" s="290">
        <v>1.8737999999999998E-2</v>
      </c>
      <c r="F52" s="191" t="s">
        <v>370</v>
      </c>
    </row>
    <row r="53" spans="2:12">
      <c r="B53" s="191" t="s">
        <v>297</v>
      </c>
      <c r="C53" s="191" t="s">
        <v>298</v>
      </c>
      <c r="D53" s="191" t="s">
        <v>121</v>
      </c>
      <c r="E53" s="290">
        <v>5.0250000000000003E-2</v>
      </c>
      <c r="F53" s="191" t="s">
        <v>371</v>
      </c>
    </row>
    <row r="54" spans="2:12">
      <c r="B54" s="191" t="s">
        <v>299</v>
      </c>
      <c r="C54" s="191" t="s">
        <v>308</v>
      </c>
      <c r="D54" s="191" t="s">
        <v>121</v>
      </c>
      <c r="E54" s="290">
        <v>4.9110000000000001E-2</v>
      </c>
      <c r="F54" s="191" t="s">
        <v>372</v>
      </c>
    </row>
    <row r="55" spans="2:12">
      <c r="B55" s="191" t="s">
        <v>299</v>
      </c>
      <c r="C55" s="191" t="s">
        <v>337</v>
      </c>
      <c r="D55" s="191" t="s">
        <v>121</v>
      </c>
      <c r="E55" s="290">
        <v>4.1349999999999998E-2</v>
      </c>
      <c r="F55" s="191" t="s">
        <v>373</v>
      </c>
    </row>
    <row r="56" spans="2:12">
      <c r="B56" s="191" t="s">
        <v>300</v>
      </c>
      <c r="C56" s="191" t="s">
        <v>288</v>
      </c>
      <c r="D56" s="191" t="s">
        <v>121</v>
      </c>
      <c r="E56" s="290">
        <v>3.6189999999999998E-3</v>
      </c>
      <c r="F56" s="191" t="s">
        <v>374</v>
      </c>
      <c r="H56" s="184"/>
      <c r="I56" s="184"/>
      <c r="J56" s="184"/>
      <c r="K56" s="184"/>
      <c r="L56" s="184"/>
    </row>
    <row r="57" spans="2:12">
      <c r="B57" s="191" t="s">
        <v>328</v>
      </c>
      <c r="C57" s="191" t="s">
        <v>329</v>
      </c>
      <c r="D57" s="191" t="s">
        <v>121</v>
      </c>
      <c r="E57" s="290">
        <v>3.0839999999999999E-2</v>
      </c>
      <c r="F57" s="191" t="s">
        <v>375</v>
      </c>
      <c r="H57" s="184"/>
      <c r="I57" s="184"/>
      <c r="J57" s="184"/>
      <c r="K57" s="184"/>
      <c r="L57" s="184"/>
    </row>
    <row r="58" spans="2:12">
      <c r="B58" s="191" t="s">
        <v>342</v>
      </c>
      <c r="C58" s="191" t="s">
        <v>341</v>
      </c>
      <c r="D58" s="191" t="s">
        <v>234</v>
      </c>
      <c r="E58" s="290">
        <v>2.5000000000000001E-2</v>
      </c>
      <c r="F58" s="191" t="s">
        <v>376</v>
      </c>
      <c r="H58" s="184"/>
      <c r="I58" s="184"/>
      <c r="J58" s="184"/>
      <c r="K58" s="184"/>
      <c r="L58" s="184"/>
    </row>
    <row r="59" spans="2:12">
      <c r="B59" s="191" t="s">
        <v>399</v>
      </c>
      <c r="C59" s="191" t="s">
        <v>400</v>
      </c>
      <c r="D59" s="191" t="s">
        <v>133</v>
      </c>
      <c r="E59" s="290">
        <f>21.3538/1000</f>
        <v>2.1353799999999999E-2</v>
      </c>
      <c r="F59" s="191" t="s">
        <v>448</v>
      </c>
      <c r="H59" s="184"/>
      <c r="I59" s="184"/>
      <c r="J59" s="184"/>
      <c r="K59" s="184"/>
      <c r="L59" s="184"/>
    </row>
    <row r="60" spans="2:12" s="381" customFormat="1">
      <c r="B60" s="191" t="s">
        <v>399</v>
      </c>
      <c r="C60" s="191" t="s">
        <v>453</v>
      </c>
      <c r="D60" s="191" t="s">
        <v>133</v>
      </c>
      <c r="E60" s="290">
        <f>21.3538/1000</f>
        <v>2.1353799999999999E-2</v>
      </c>
      <c r="F60" s="191" t="s">
        <v>449</v>
      </c>
    </row>
    <row r="61" spans="2:12" s="381" customFormat="1">
      <c r="B61" s="191" t="s">
        <v>399</v>
      </c>
      <c r="C61" s="191" t="s">
        <v>452</v>
      </c>
      <c r="D61" s="191" t="s">
        <v>133</v>
      </c>
      <c r="E61" s="290">
        <f>21.3538/1000</f>
        <v>2.1353799999999999E-2</v>
      </c>
      <c r="F61" s="191" t="s">
        <v>451</v>
      </c>
      <c r="G61" s="381" t="s">
        <v>450</v>
      </c>
    </row>
    <row r="62" spans="2:12">
      <c r="H62" s="184"/>
      <c r="I62" s="184"/>
      <c r="J62" s="184"/>
      <c r="K62" s="184"/>
      <c r="L62" s="184"/>
    </row>
    <row r="63" spans="2:12">
      <c r="H63" s="184"/>
      <c r="I63" s="184"/>
      <c r="J63" s="184"/>
      <c r="K63" s="184"/>
      <c r="L63" s="184"/>
    </row>
    <row r="64" spans="2:12">
      <c r="I64" s="54"/>
    </row>
    <row r="65" spans="1:7" ht="16">
      <c r="A65" s="51" t="s">
        <v>141</v>
      </c>
      <c r="B65" s="55" t="s">
        <v>142</v>
      </c>
      <c r="C65" s="51" t="s">
        <v>143</v>
      </c>
      <c r="D65" s="51"/>
      <c r="E65" s="51" t="s">
        <v>144</v>
      </c>
      <c r="F65" s="51" t="s">
        <v>105</v>
      </c>
      <c r="G65" s="51" t="s">
        <v>35</v>
      </c>
    </row>
    <row r="66" spans="1:7" ht="16">
      <c r="B66" s="56" t="s">
        <v>378</v>
      </c>
      <c r="C66" s="53" t="s">
        <v>145</v>
      </c>
      <c r="D66" s="53"/>
      <c r="E66" s="53">
        <v>1000</v>
      </c>
      <c r="F66" s="53"/>
      <c r="G66" s="53"/>
    </row>
    <row r="67" spans="1:7" ht="21.75" customHeight="1">
      <c r="B67" s="58" t="s">
        <v>167</v>
      </c>
      <c r="C67" s="59" t="s">
        <v>302</v>
      </c>
      <c r="D67" s="59"/>
      <c r="E67" s="92">
        <v>2.2491429972465902</v>
      </c>
      <c r="F67" s="59" t="s">
        <v>161</v>
      </c>
      <c r="G67" s="231" t="s">
        <v>186</v>
      </c>
    </row>
    <row r="68" spans="1:7" ht="21.75" customHeight="1">
      <c r="B68" s="58" t="s">
        <v>181</v>
      </c>
      <c r="C68" s="59" t="s">
        <v>180</v>
      </c>
      <c r="D68" s="59"/>
      <c r="E68" s="92">
        <v>1.8720000000000001</v>
      </c>
      <c r="F68" s="59" t="s">
        <v>221</v>
      </c>
      <c r="G68" s="231" t="s">
        <v>187</v>
      </c>
    </row>
    <row r="69" spans="1:7" ht="21.75" customHeight="1">
      <c r="B69" s="90" t="s">
        <v>220</v>
      </c>
      <c r="C69" s="91" t="s">
        <v>79</v>
      </c>
      <c r="D69" s="91"/>
      <c r="E69" s="275">
        <v>200</v>
      </c>
      <c r="F69" s="91" t="s">
        <v>222</v>
      </c>
      <c r="G69" s="385" t="s">
        <v>224</v>
      </c>
    </row>
    <row r="70" spans="1:7" ht="21.75" customHeight="1">
      <c r="B70" s="90" t="s">
        <v>181</v>
      </c>
      <c r="C70" s="91" t="s">
        <v>225</v>
      </c>
      <c r="D70" s="91"/>
      <c r="E70" s="275">
        <v>200</v>
      </c>
      <c r="F70" s="91" t="s">
        <v>223</v>
      </c>
      <c r="G70" s="385" t="s">
        <v>224</v>
      </c>
    </row>
    <row r="71" spans="1:7" s="230" customFormat="1" ht="21.75" customHeight="1">
      <c r="B71" s="90" t="s">
        <v>303</v>
      </c>
      <c r="C71" s="91" t="s">
        <v>276</v>
      </c>
      <c r="D71" s="91"/>
      <c r="E71" s="222">
        <f>E12/E13</f>
        <v>3</v>
      </c>
      <c r="F71" s="91" t="s">
        <v>304</v>
      </c>
      <c r="G71" s="231" t="s">
        <v>351</v>
      </c>
    </row>
    <row r="73" spans="1:7" s="381" customFormat="1"/>
    <row r="74" spans="1:7" s="381" customFormat="1" ht="48">
      <c r="A74" s="51" t="s">
        <v>460</v>
      </c>
      <c r="B74" s="422" t="s">
        <v>463</v>
      </c>
      <c r="C74" s="417">
        <f>+SUM(0.1421,0.175)</f>
        <v>0.31709999999999999</v>
      </c>
    </row>
    <row r="75" spans="1:7" s="381" customFormat="1">
      <c r="B75" s="416" t="s">
        <v>461</v>
      </c>
      <c r="C75" s="418">
        <f>1-C74</f>
        <v>0.68290000000000006</v>
      </c>
    </row>
    <row r="79" spans="1:7" ht="16">
      <c r="A79" s="51" t="s">
        <v>146</v>
      </c>
      <c r="B79" s="51" t="s">
        <v>147</v>
      </c>
      <c r="C79" s="51" t="s">
        <v>148</v>
      </c>
      <c r="D79" s="51" t="s">
        <v>149</v>
      </c>
      <c r="E79" s="51" t="s">
        <v>150</v>
      </c>
      <c r="F79" s="57" t="s">
        <v>151</v>
      </c>
    </row>
    <row r="80" spans="1:7" s="60" customFormat="1" ht="32">
      <c r="B80" s="97" t="s">
        <v>152</v>
      </c>
      <c r="C80" s="97" t="s">
        <v>153</v>
      </c>
      <c r="D80" s="97">
        <v>2019</v>
      </c>
      <c r="E80" s="97" t="s">
        <v>154</v>
      </c>
      <c r="F80" s="196" t="s">
        <v>155</v>
      </c>
    </row>
    <row r="81" spans="2:6" s="60" customFormat="1" ht="48">
      <c r="B81" s="97" t="s">
        <v>377</v>
      </c>
      <c r="C81" s="196" t="s">
        <v>441</v>
      </c>
      <c r="D81" s="97">
        <v>2019</v>
      </c>
      <c r="E81" s="97" t="s">
        <v>156</v>
      </c>
      <c r="F81" s="183" t="s">
        <v>157</v>
      </c>
    </row>
    <row r="82" spans="2:6" ht="32">
      <c r="B82" s="97" t="s">
        <v>158</v>
      </c>
      <c r="C82" s="196" t="s">
        <v>159</v>
      </c>
      <c r="D82" s="97">
        <v>2019</v>
      </c>
      <c r="E82" s="97" t="s">
        <v>160</v>
      </c>
      <c r="F82" s="183" t="s">
        <v>350</v>
      </c>
    </row>
    <row r="83" spans="2:6">
      <c r="B83" s="97" t="s">
        <v>193</v>
      </c>
      <c r="C83" s="97" t="s">
        <v>192</v>
      </c>
      <c r="D83" s="97">
        <v>2014</v>
      </c>
      <c r="E83" s="97" t="s">
        <v>440</v>
      </c>
      <c r="F83" s="185" t="s">
        <v>364</v>
      </c>
    </row>
  </sheetData>
  <mergeCells count="1">
    <mergeCell ref="B3:C3"/>
  </mergeCells>
  <hyperlinks>
    <hyperlink ref="G69" r:id="rId1" xr:uid="{63D8067D-DC1D-4D65-866F-50CBDE064134}"/>
    <hyperlink ref="G70" r:id="rId2" xr:uid="{8137A238-944B-43C3-9657-7AD814D0C49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98ED2-BD5E-4A49-8A49-561F1F5800BB}">
  <dimension ref="A1"/>
  <sheetViews>
    <sheetView tabSelected="1"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2E15-7EEA-4581-A9B4-F2D556CCE236}">
  <dimension ref="B1:M40"/>
  <sheetViews>
    <sheetView showGridLines="0" topLeftCell="B1" workbookViewId="0">
      <selection activeCell="F21" sqref="F21"/>
    </sheetView>
  </sheetViews>
  <sheetFormatPr baseColWidth="10" defaultColWidth="9.1640625" defaultRowHeight="15"/>
  <cols>
    <col min="1" max="2" width="9.1640625" style="33"/>
    <col min="3" max="3" width="41.6640625" style="33" bestFit="1" customWidth="1"/>
    <col min="4" max="4" width="31.6640625" style="33" customWidth="1"/>
    <col min="5" max="5" width="12.5" style="33" customWidth="1"/>
    <col min="6" max="6" width="14.5" style="33" customWidth="1"/>
    <col min="7" max="7" width="17.33203125" style="33" customWidth="1"/>
    <col min="8" max="8" width="14.1640625" style="33" customWidth="1"/>
    <col min="9" max="9" width="14.33203125" style="33" customWidth="1"/>
    <col min="10" max="10" width="18.5" style="33" bestFit="1" customWidth="1"/>
    <col min="11" max="11" width="22.33203125" style="33" customWidth="1"/>
    <col min="12" max="12" width="18.5" style="33" bestFit="1" customWidth="1"/>
    <col min="13" max="13" width="11.5" style="33" customWidth="1"/>
    <col min="14" max="16384" width="9.1640625" style="33"/>
  </cols>
  <sheetData>
    <row r="1" spans="2:13">
      <c r="C1" s="38" t="s">
        <v>122</v>
      </c>
    </row>
    <row r="2" spans="2:13">
      <c r="C2" s="74" t="s">
        <v>36</v>
      </c>
    </row>
    <row r="3" spans="2:13">
      <c r="C3" s="74"/>
    </row>
    <row r="4" spans="2:13" ht="32">
      <c r="B4" s="74"/>
      <c r="C4" s="73" t="s">
        <v>71</v>
      </c>
      <c r="D4" s="73" t="s">
        <v>123</v>
      </c>
      <c r="E4" s="73" t="s">
        <v>26</v>
      </c>
      <c r="F4" s="73" t="s">
        <v>16</v>
      </c>
      <c r="G4" s="73" t="s">
        <v>35</v>
      </c>
      <c r="H4" s="40" t="s">
        <v>22</v>
      </c>
      <c r="I4" s="73" t="s">
        <v>19</v>
      </c>
      <c r="J4" s="73" t="s">
        <v>15</v>
      </c>
      <c r="K4" s="73" t="s">
        <v>18</v>
      </c>
      <c r="L4" s="39" t="s">
        <v>124</v>
      </c>
      <c r="M4" s="73" t="s">
        <v>379</v>
      </c>
    </row>
    <row r="5" spans="2:13">
      <c r="B5" s="451" t="s">
        <v>0</v>
      </c>
      <c r="C5" s="94" t="s">
        <v>73</v>
      </c>
      <c r="D5" s="94" t="s">
        <v>125</v>
      </c>
      <c r="E5" s="42">
        <f>J19</f>
        <v>54.037536000000003</v>
      </c>
      <c r="F5" s="43" t="s">
        <v>133</v>
      </c>
      <c r="G5" s="43" t="s">
        <v>383</v>
      </c>
      <c r="H5" s="43" t="s">
        <v>361</v>
      </c>
      <c r="I5" s="43" t="s">
        <v>361</v>
      </c>
      <c r="J5" s="42">
        <f>'S1&amp;S2'!J19</f>
        <v>54.037536000000003</v>
      </c>
      <c r="K5" s="240">
        <f>J5/'Emmiss.&amp;convers. factors'!$E$66</f>
        <v>5.4037536000000004E-2</v>
      </c>
      <c r="L5" s="245">
        <f>K5/$K$8</f>
        <v>3.1373842238130007E-3</v>
      </c>
      <c r="M5" s="246">
        <f>K5/SUM($K$5:$K$6)</f>
        <v>4.6154167568269906E-3</v>
      </c>
    </row>
    <row r="6" spans="2:13">
      <c r="B6" s="452"/>
      <c r="C6" s="41" t="s">
        <v>76</v>
      </c>
      <c r="D6" s="41" t="s">
        <v>165</v>
      </c>
      <c r="E6" s="63">
        <f>H28</f>
        <v>4761.6854249295402</v>
      </c>
      <c r="F6" s="42" t="s">
        <v>164</v>
      </c>
      <c r="G6" s="43" t="s">
        <v>126</v>
      </c>
      <c r="H6" s="61">
        <f>'Emmiss.&amp;convers. factors'!E4</f>
        <v>2.44745561484612</v>
      </c>
      <c r="I6" s="43" t="str">
        <f>'Emmiss.&amp;convers. factors'!F4</f>
        <v>MfE (2019): Transport Fuel - Premium petrol</v>
      </c>
      <c r="J6" s="42">
        <f>H6*E6</f>
        <v>11654.013729374736</v>
      </c>
      <c r="K6" s="240">
        <f>J6/'Emmiss.&amp;convers. factors'!$E$66</f>
        <v>11.654013729374736</v>
      </c>
      <c r="L6" s="64">
        <f t="shared" ref="L6:L8" si="0">K6/$K$8</f>
        <v>0.67662446375497964</v>
      </c>
      <c r="M6" s="246">
        <f>K6/SUM($K$5:$K$6)</f>
        <v>0.99538458324317303</v>
      </c>
    </row>
    <row r="7" spans="2:13" ht="16" thickBot="1">
      <c r="B7" s="38" t="s">
        <v>127</v>
      </c>
      <c r="C7" s="44" t="s">
        <v>362</v>
      </c>
      <c r="D7" s="44" t="s">
        <v>28</v>
      </c>
      <c r="E7" s="45">
        <f>F34</f>
        <v>56453.977200000008</v>
      </c>
      <c r="F7" s="46" t="s">
        <v>99</v>
      </c>
      <c r="G7" s="46" t="s">
        <v>383</v>
      </c>
      <c r="H7" s="62">
        <f>'Emmiss.&amp;convers. factors'!E5</f>
        <v>9.7702653062563496E-2</v>
      </c>
      <c r="I7" s="47" t="str">
        <f>'Emmiss.&amp;convers. factors'!F5</f>
        <v>MfE (2019): Purchased Electricity</v>
      </c>
      <c r="J7" s="45">
        <f>E7*H7</f>
        <v>5515.7033483734704</v>
      </c>
      <c r="K7" s="248">
        <f>J7/'Emmiss.&amp;convers. factors'!$E$66</f>
        <v>5.5157033483734708</v>
      </c>
      <c r="L7" s="115">
        <f t="shared" si="0"/>
        <v>0.32023815202120742</v>
      </c>
    </row>
    <row r="8" spans="2:13" ht="16" thickTop="1">
      <c r="B8" s="74"/>
      <c r="C8" s="177" t="s">
        <v>58</v>
      </c>
      <c r="D8" s="177"/>
      <c r="E8" s="177"/>
      <c r="F8" s="177"/>
      <c r="G8" s="177"/>
      <c r="H8" s="177"/>
      <c r="I8" s="177"/>
      <c r="J8" s="169">
        <f>SUM(J5:J7)</f>
        <v>17223.754613748206</v>
      </c>
      <c r="K8" s="249">
        <f>SUM(K5:K7)</f>
        <v>17.223754613748206</v>
      </c>
      <c r="L8" s="162">
        <f t="shared" si="0"/>
        <v>1</v>
      </c>
    </row>
    <row r="9" spans="2:13">
      <c r="B9" s="74"/>
      <c r="C9" s="95"/>
      <c r="D9" s="95"/>
      <c r="E9" s="95"/>
      <c r="F9" s="95"/>
      <c r="G9" s="95"/>
      <c r="H9" s="95"/>
      <c r="I9" s="95"/>
      <c r="J9" s="110"/>
      <c r="K9" s="110"/>
      <c r="L9" s="111"/>
    </row>
    <row r="10" spans="2:13">
      <c r="B10" s="74"/>
      <c r="C10" s="95"/>
      <c r="D10" s="95"/>
      <c r="E10" s="95"/>
      <c r="F10" s="95"/>
      <c r="G10" s="95"/>
      <c r="H10" s="95"/>
      <c r="I10" s="95"/>
      <c r="J10" s="110"/>
      <c r="K10" s="110"/>
      <c r="L10" s="111"/>
    </row>
    <row r="11" spans="2:13">
      <c r="B11" s="74"/>
      <c r="C11" s="95"/>
      <c r="D11" s="95"/>
      <c r="E11" s="95"/>
      <c r="F11" s="95"/>
      <c r="G11" s="95"/>
      <c r="H11" s="95"/>
      <c r="I11" s="95"/>
      <c r="J11" s="110"/>
      <c r="K11" s="110"/>
      <c r="L11" s="111"/>
    </row>
    <row r="12" spans="2:13">
      <c r="B12" s="74"/>
      <c r="C12" s="95"/>
      <c r="D12" s="95"/>
      <c r="E12" s="95"/>
      <c r="F12" s="95"/>
      <c r="G12" s="95"/>
      <c r="H12" s="95"/>
      <c r="I12" s="95"/>
      <c r="J12" s="110"/>
      <c r="K12" s="110"/>
      <c r="L12" s="111"/>
    </row>
    <row r="13" spans="2:13">
      <c r="B13" s="112" t="s">
        <v>0</v>
      </c>
    </row>
    <row r="14" spans="2:13">
      <c r="C14" s="80" t="s">
        <v>73</v>
      </c>
      <c r="K14" s="299"/>
    </row>
    <row r="15" spans="2:13" ht="32">
      <c r="C15" s="73" t="s">
        <v>176</v>
      </c>
      <c r="D15" s="73" t="s">
        <v>178</v>
      </c>
      <c r="E15" s="73" t="s">
        <v>26</v>
      </c>
      <c r="F15" s="40" t="s">
        <v>184</v>
      </c>
      <c r="G15" s="73" t="s">
        <v>35</v>
      </c>
      <c r="H15" s="73" t="s">
        <v>182</v>
      </c>
      <c r="I15" s="116" t="s">
        <v>166</v>
      </c>
      <c r="J15" s="40" t="s">
        <v>15</v>
      </c>
      <c r="K15" s="299"/>
    </row>
    <row r="16" spans="2:13" ht="32">
      <c r="C16" s="49" t="s">
        <v>177</v>
      </c>
      <c r="D16" s="49" t="s">
        <v>74</v>
      </c>
      <c r="E16" s="50">
        <v>1</v>
      </c>
      <c r="F16" s="48">
        <v>10.5</v>
      </c>
      <c r="G16" s="43" t="s">
        <v>383</v>
      </c>
      <c r="H16" s="247">
        <f>F16*'Emmiss.&amp;convers. factors'!$E$68</f>
        <v>19.656000000000002</v>
      </c>
      <c r="I16" s="81">
        <v>0.2</v>
      </c>
      <c r="J16" s="85">
        <f>H16*I16</f>
        <v>3.9312000000000005</v>
      </c>
      <c r="K16" s="299"/>
    </row>
    <row r="17" spans="2:12" ht="48">
      <c r="C17" s="48" t="s">
        <v>72</v>
      </c>
      <c r="D17" s="49" t="s">
        <v>75</v>
      </c>
      <c r="E17" s="50">
        <v>1</v>
      </c>
      <c r="F17" s="48">
        <v>60.92</v>
      </c>
      <c r="G17" s="43" t="s">
        <v>383</v>
      </c>
      <c r="H17" s="93">
        <f>F17*'Emmiss.&amp;convers. factors'!$E$68</f>
        <v>114.04224000000001</v>
      </c>
      <c r="I17" s="81">
        <v>0.15</v>
      </c>
      <c r="J17" s="85">
        <f>H17*I17</f>
        <v>17.106335999999999</v>
      </c>
      <c r="K17" s="299"/>
    </row>
    <row r="18" spans="2:12" ht="33" thickBot="1">
      <c r="C18" s="47" t="s">
        <v>183</v>
      </c>
      <c r="D18" s="187" t="s">
        <v>179</v>
      </c>
      <c r="E18" s="175">
        <v>1</v>
      </c>
      <c r="F18" s="209"/>
      <c r="G18" s="46" t="s">
        <v>383</v>
      </c>
      <c r="H18" s="209">
        <v>33</v>
      </c>
      <c r="I18" s="188">
        <v>1</v>
      </c>
      <c r="J18" s="209">
        <f>+H18*I18</f>
        <v>33</v>
      </c>
      <c r="K18" s="299"/>
    </row>
    <row r="19" spans="2:12" ht="16" thickTop="1">
      <c r="C19" s="177" t="s">
        <v>58</v>
      </c>
      <c r="D19" s="204"/>
      <c r="E19" s="154"/>
      <c r="F19" s="213"/>
      <c r="G19" s="177"/>
      <c r="H19" s="217"/>
      <c r="I19" s="192"/>
      <c r="J19" s="165">
        <f>SUM(J16:J18)</f>
        <v>54.037536000000003</v>
      </c>
      <c r="K19" s="299"/>
    </row>
    <row r="20" spans="2:12" ht="64.5" customHeight="1">
      <c r="C20" s="448" t="s">
        <v>380</v>
      </c>
      <c r="D20" s="448"/>
      <c r="E20" s="448"/>
      <c r="F20" s="448"/>
      <c r="G20" s="448"/>
      <c r="H20" s="448"/>
      <c r="I20" s="448"/>
      <c r="K20" s="299"/>
    </row>
    <row r="22" spans="2:12">
      <c r="C22" s="80" t="s">
        <v>104</v>
      </c>
    </row>
    <row r="23" spans="2:12" ht="64.5" customHeight="1">
      <c r="C23" s="52" t="s">
        <v>103</v>
      </c>
      <c r="D23" s="51" t="s">
        <v>77</v>
      </c>
      <c r="E23" s="51" t="s">
        <v>389</v>
      </c>
      <c r="F23" s="57" t="s">
        <v>162</v>
      </c>
      <c r="G23" s="82" t="s">
        <v>128</v>
      </c>
      <c r="H23" s="82" t="s">
        <v>163</v>
      </c>
      <c r="I23" s="57" t="s">
        <v>22</v>
      </c>
      <c r="J23" s="57" t="s">
        <v>19</v>
      </c>
      <c r="K23" s="57" t="s">
        <v>15</v>
      </c>
    </row>
    <row r="24" spans="2:12">
      <c r="C24" s="83" t="s">
        <v>386</v>
      </c>
      <c r="D24" s="84">
        <v>1616.14</v>
      </c>
      <c r="E24" s="43" t="s">
        <v>383</v>
      </c>
      <c r="F24" s="85">
        <f>D24/'Emmiss.&amp;convers. factors'!$E$67</f>
        <v>718.55813613384521</v>
      </c>
      <c r="G24" s="86">
        <v>1</v>
      </c>
      <c r="H24" s="85">
        <f>G24*F24</f>
        <v>718.55813613384521</v>
      </c>
      <c r="I24" s="87">
        <f>'Emmiss.&amp;convers. factors'!E4</f>
        <v>2.44745561484612</v>
      </c>
      <c r="J24" s="85" t="str">
        <f>'Emmiss.&amp;convers. factors'!F4</f>
        <v>MfE (2019): Transport Fuel - Premium petrol</v>
      </c>
      <c r="K24" s="85">
        <f>H24*I24</f>
        <v>1758.6391448741422</v>
      </c>
    </row>
    <row r="25" spans="2:12">
      <c r="C25" s="83" t="s">
        <v>384</v>
      </c>
      <c r="D25" s="84">
        <v>1693</v>
      </c>
      <c r="E25" s="43" t="s">
        <v>383</v>
      </c>
      <c r="F25" s="85">
        <f>D25/'Emmiss.&amp;convers. factors'!$E$67</f>
        <v>752.7311522978207</v>
      </c>
      <c r="G25" s="81">
        <f>5/7</f>
        <v>0.7142857142857143</v>
      </c>
      <c r="H25" s="85">
        <f>G25*F25</f>
        <v>537.66510878415761</v>
      </c>
      <c r="I25" s="87">
        <f>'Emmiss.&amp;convers. factors'!E4</f>
        <v>2.44745561484612</v>
      </c>
      <c r="J25" s="85" t="str">
        <f>'Emmiss.&amp;convers. factors'!F4</f>
        <v>MfE (2019): Transport Fuel - Premium petrol</v>
      </c>
      <c r="K25" s="85">
        <f t="shared" ref="K25:K27" si="1">H25*I25</f>
        <v>1315.9114894006364</v>
      </c>
    </row>
    <row r="26" spans="2:12">
      <c r="C26" s="83" t="s">
        <v>385</v>
      </c>
      <c r="D26" s="84">
        <v>4082</v>
      </c>
      <c r="E26" s="43" t="s">
        <v>383</v>
      </c>
      <c r="F26" s="85">
        <f>D26/'Emmiss.&amp;convers. factors'!$E$67</f>
        <v>1814.9135048314849</v>
      </c>
      <c r="G26" s="81">
        <f t="shared" ref="G26:G27" si="2">5/7</f>
        <v>0.7142857142857143</v>
      </c>
      <c r="H26" s="85">
        <f t="shared" ref="H26:H27" si="3">G26*F26</f>
        <v>1296.3667891653465</v>
      </c>
      <c r="I26" s="87">
        <f>'Emmiss.&amp;convers. factors'!E4</f>
        <v>2.44745561484612</v>
      </c>
      <c r="J26" s="85" t="str">
        <f>'Emmiss.&amp;convers. factors'!F4</f>
        <v>MfE (2019): Transport Fuel - Premium petrol</v>
      </c>
      <c r="K26" s="85">
        <f t="shared" si="1"/>
        <v>3172.8001770427636</v>
      </c>
    </row>
    <row r="27" spans="2:12" ht="16" thickBot="1">
      <c r="C27" s="296" t="s">
        <v>387</v>
      </c>
      <c r="D27" s="295">
        <v>6956</v>
      </c>
      <c r="E27" s="293" t="s">
        <v>383</v>
      </c>
      <c r="F27" s="294">
        <f>D27/'Emmiss.&amp;convers. factors'!$E$67</f>
        <v>3092.7335471846668</v>
      </c>
      <c r="G27" s="258">
        <f t="shared" si="2"/>
        <v>0.7142857142857143</v>
      </c>
      <c r="H27" s="294">
        <f t="shared" si="3"/>
        <v>2209.0953908461906</v>
      </c>
      <c r="I27" s="257">
        <f>'Emmiss.&amp;convers. factors'!E4</f>
        <v>2.44745561484612</v>
      </c>
      <c r="J27" s="294" t="str">
        <f>'Emmiss.&amp;convers. factors'!F4</f>
        <v>MfE (2019): Transport Fuel - Premium petrol</v>
      </c>
      <c r="K27" s="294">
        <f t="shared" si="1"/>
        <v>5406.6629180571936</v>
      </c>
    </row>
    <row r="28" spans="2:12" ht="16" thickTop="1">
      <c r="C28" s="177" t="s">
        <v>58</v>
      </c>
      <c r="D28" s="177"/>
      <c r="E28" s="177"/>
      <c r="F28" s="165">
        <f>SUM(F24:F27)</f>
        <v>6378.9363404478172</v>
      </c>
      <c r="G28" s="177"/>
      <c r="H28" s="165">
        <f>SUM(H24:H27)</f>
        <v>4761.6854249295402</v>
      </c>
      <c r="I28" s="297"/>
      <c r="J28" s="297"/>
      <c r="K28" s="165">
        <f>SUM(K24:K27)</f>
        <v>11654.013729374736</v>
      </c>
    </row>
    <row r="29" spans="2:12" s="184" customFormat="1" ht="41.25" customHeight="1">
      <c r="C29" s="449" t="s">
        <v>388</v>
      </c>
      <c r="D29" s="450"/>
      <c r="E29" s="450"/>
      <c r="F29" s="450"/>
      <c r="G29" s="450"/>
      <c r="H29" s="450"/>
      <c r="I29" s="450"/>
      <c r="J29" s="450"/>
      <c r="K29" s="450"/>
      <c r="L29" s="450"/>
    </row>
    <row r="30" spans="2:12" s="184" customFormat="1">
      <c r="C30" s="79"/>
      <c r="D30" s="79"/>
      <c r="E30" s="79"/>
      <c r="F30" s="79"/>
      <c r="G30" s="88"/>
      <c r="H30" s="79"/>
      <c r="I30" s="88"/>
      <c r="J30" s="235"/>
      <c r="K30" s="235"/>
      <c r="L30" s="88"/>
    </row>
    <row r="32" spans="2:12">
      <c r="B32" s="112" t="s">
        <v>14</v>
      </c>
    </row>
    <row r="33" spans="3:12" ht="64">
      <c r="C33" s="51" t="s">
        <v>71</v>
      </c>
      <c r="D33" s="51" t="s">
        <v>123</v>
      </c>
      <c r="E33" s="317" t="s">
        <v>405</v>
      </c>
      <c r="F33" s="317" t="s">
        <v>419</v>
      </c>
      <c r="G33" s="51" t="s">
        <v>16</v>
      </c>
      <c r="H33" s="51" t="s">
        <v>389</v>
      </c>
      <c r="I33" s="57" t="s">
        <v>22</v>
      </c>
      <c r="J33" s="51" t="s">
        <v>19</v>
      </c>
      <c r="K33" s="51" t="s">
        <v>15</v>
      </c>
    </row>
    <row r="34" spans="3:12">
      <c r="C34" s="83" t="s">
        <v>382</v>
      </c>
      <c r="D34" s="83" t="s">
        <v>392</v>
      </c>
      <c r="E34" s="292">
        <f>'Emmiss.&amp;convers. factors'!C75</f>
        <v>0.68290000000000006</v>
      </c>
      <c r="F34" s="84">
        <f>E34*C37</f>
        <v>56453.977200000008</v>
      </c>
      <c r="G34" s="83" t="s">
        <v>99</v>
      </c>
      <c r="H34" s="43" t="s">
        <v>383</v>
      </c>
      <c r="I34" s="89">
        <f>'Emmiss.&amp;convers. factors'!E5</f>
        <v>9.7702653062563496E-2</v>
      </c>
      <c r="J34" s="83" t="str">
        <f>'Emmiss.&amp;convers. factors'!F5</f>
        <v>MfE (2019): Purchased Electricity</v>
      </c>
      <c r="K34" s="84">
        <f>I34*F34</f>
        <v>5515.7033483734704</v>
      </c>
    </row>
    <row r="35" spans="3:12" s="381" customFormat="1">
      <c r="C35" s="383"/>
      <c r="D35" s="383"/>
      <c r="E35" s="110"/>
      <c r="F35" s="383"/>
      <c r="G35" s="380"/>
      <c r="H35" s="326"/>
      <c r="I35" s="110"/>
      <c r="J35" s="327"/>
      <c r="K35" s="383"/>
      <c r="L35" s="341"/>
    </row>
    <row r="36" spans="3:12" s="381" customFormat="1" ht="16">
      <c r="C36" s="57" t="s">
        <v>418</v>
      </c>
      <c r="D36" s="383"/>
      <c r="E36" s="110"/>
      <c r="F36" s="383"/>
      <c r="G36" s="380"/>
      <c r="H36" s="326"/>
      <c r="I36" s="110"/>
      <c r="J36" s="327"/>
      <c r="K36" s="383"/>
      <c r="L36" s="341"/>
    </row>
    <row r="37" spans="3:12" s="381" customFormat="1">
      <c r="C37" s="84">
        <v>82668</v>
      </c>
      <c r="D37" s="383"/>
      <c r="E37" s="110"/>
      <c r="F37" s="383"/>
      <c r="G37" s="380"/>
      <c r="H37" s="326"/>
      <c r="I37" s="110"/>
      <c r="J37" s="327"/>
      <c r="K37" s="383"/>
      <c r="L37" s="341"/>
    </row>
    <row r="38" spans="3:12" s="299" customFormat="1" ht="45" customHeight="1">
      <c r="C38" s="448" t="s">
        <v>390</v>
      </c>
      <c r="D38" s="448"/>
      <c r="E38" s="448"/>
      <c r="F38" s="448"/>
      <c r="G38" s="448"/>
      <c r="H38" s="448"/>
      <c r="I38" s="448"/>
      <c r="J38" s="448"/>
      <c r="K38" s="448"/>
    </row>
    <row r="40" spans="3:12">
      <c r="C40" s="299"/>
    </row>
  </sheetData>
  <mergeCells count="4">
    <mergeCell ref="C20:I20"/>
    <mergeCell ref="C29:L29"/>
    <mergeCell ref="B5:B6"/>
    <mergeCell ref="C38:K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76C6-74DA-48E5-A1AD-EF2C477B3C3B}">
  <dimension ref="C1:K71"/>
  <sheetViews>
    <sheetView showGridLines="0" topLeftCell="B22" workbookViewId="0">
      <selection activeCell="H36" sqref="H36"/>
    </sheetView>
  </sheetViews>
  <sheetFormatPr baseColWidth="10" defaultColWidth="9.1640625" defaultRowHeight="15"/>
  <cols>
    <col min="1" max="3" width="9.1640625" style="75"/>
    <col min="4" max="4" width="54.33203125" style="75" customWidth="1"/>
    <col min="5" max="5" width="16.33203125" style="75" customWidth="1"/>
    <col min="6" max="6" width="22" style="75" customWidth="1"/>
    <col min="7" max="7" width="72.5" style="75" bestFit="1" customWidth="1"/>
    <col min="8" max="8" width="26.33203125" style="75" customWidth="1"/>
    <col min="9" max="9" width="18.5" style="75" customWidth="1"/>
    <col min="10" max="16384" width="9.1640625" style="75"/>
  </cols>
  <sheetData>
    <row r="1" spans="3:11">
      <c r="C1" s="453" t="s">
        <v>38</v>
      </c>
      <c r="D1" s="453"/>
      <c r="E1" s="453"/>
    </row>
    <row r="2" spans="3:11">
      <c r="C2" s="76" t="s">
        <v>36</v>
      </c>
    </row>
    <row r="3" spans="3:11">
      <c r="C3" s="76"/>
    </row>
    <row r="4" spans="3:11" ht="32">
      <c r="C4" s="241" t="s">
        <v>40</v>
      </c>
      <c r="D4" s="241" t="s">
        <v>363</v>
      </c>
      <c r="E4" s="137" t="s">
        <v>262</v>
      </c>
      <c r="F4" s="137" t="s">
        <v>197</v>
      </c>
      <c r="G4" s="241" t="s">
        <v>19</v>
      </c>
      <c r="H4" s="241" t="s">
        <v>15</v>
      </c>
      <c r="I4" s="241" t="s">
        <v>18</v>
      </c>
      <c r="J4" s="133" t="s">
        <v>393</v>
      </c>
      <c r="K4" s="133" t="s">
        <v>394</v>
      </c>
    </row>
    <row r="5" spans="3:11">
      <c r="C5" s="59" t="s">
        <v>29</v>
      </c>
      <c r="D5" s="59" t="s">
        <v>63</v>
      </c>
      <c r="E5" s="65">
        <v>18478</v>
      </c>
      <c r="F5" s="106">
        <f>'Emmiss.&amp;convers. factors'!E28</f>
        <v>5.0835037406928897E-5</v>
      </c>
      <c r="G5" s="66" t="str">
        <f>'Emmiss.&amp;convers. factors'!F28</f>
        <v>Motu (2014)  Auxiliary finance and insurance services</v>
      </c>
      <c r="H5" s="353">
        <f>I5*'Emmiss.&amp;convers. factors'!$E$66</f>
        <v>939.32982120523207</v>
      </c>
      <c r="I5" s="67">
        <f t="shared" ref="I5:I14" si="0">F5*E5</f>
        <v>0.93932982120523212</v>
      </c>
      <c r="J5" s="303">
        <f t="shared" ref="J5:J36" si="1">I5/$I$36</f>
        <v>1.7573362369089348E-2</v>
      </c>
      <c r="K5" s="303">
        <f>E5/$E$36</f>
        <v>4.2260962886695924E-2</v>
      </c>
    </row>
    <row r="6" spans="3:11">
      <c r="C6" s="59" t="s">
        <v>29</v>
      </c>
      <c r="D6" s="59" t="s">
        <v>64</v>
      </c>
      <c r="E6" s="68">
        <v>11978</v>
      </c>
      <c r="F6" s="106">
        <f>'Emmiss.&amp;convers. factors'!E28</f>
        <v>5.0835037406928897E-5</v>
      </c>
      <c r="G6" s="66" t="str">
        <f>'Emmiss.&amp;convers. factors'!F28</f>
        <v>Motu (2014)  Auxiliary finance and insurance services</v>
      </c>
      <c r="H6" s="353">
        <f>I6*'Emmiss.&amp;convers. factors'!$E$66</f>
        <v>608.90207806019441</v>
      </c>
      <c r="I6" s="67">
        <f t="shared" si="0"/>
        <v>0.60890207806019436</v>
      </c>
      <c r="J6" s="239">
        <f t="shared" si="1"/>
        <v>1.1391586451832029E-2</v>
      </c>
      <c r="K6" s="303">
        <f t="shared" ref="K6:K14" si="2">E6/$E$36</f>
        <v>2.7394837831845643E-2</v>
      </c>
    </row>
    <row r="7" spans="3:11">
      <c r="C7" s="59" t="s">
        <v>29</v>
      </c>
      <c r="D7" s="59" t="s">
        <v>65</v>
      </c>
      <c r="E7" s="68">
        <v>6010</v>
      </c>
      <c r="F7" s="106">
        <f>'Emmiss.&amp;convers. factors'!E28</f>
        <v>5.0835037406928897E-5</v>
      </c>
      <c r="G7" s="66" t="str">
        <f>'Emmiss.&amp;convers. factors'!F28</f>
        <v>Motu (2014)  Auxiliary finance and insurance services</v>
      </c>
      <c r="H7" s="353">
        <f>I7*'Emmiss.&amp;convers. factors'!$E$66</f>
        <v>305.51857481564264</v>
      </c>
      <c r="I7" s="67">
        <f t="shared" si="0"/>
        <v>0.30551857481564265</v>
      </c>
      <c r="J7" s="239">
        <f t="shared" si="1"/>
        <v>5.7157651173409983E-3</v>
      </c>
      <c r="K7" s="303">
        <f t="shared" si="2"/>
        <v>1.37454479353308E-2</v>
      </c>
    </row>
    <row r="8" spans="3:11">
      <c r="C8" s="59" t="s">
        <v>29</v>
      </c>
      <c r="D8" s="59" t="s">
        <v>66</v>
      </c>
      <c r="E8" s="68">
        <v>4934</v>
      </c>
      <c r="F8" s="106">
        <f>'Emmiss.&amp;convers. factors'!E27</f>
        <v>4.1325676819056998E-5</v>
      </c>
      <c r="G8" s="66" t="str">
        <f>'Emmiss.&amp;convers. factors'!F27</f>
        <v>Motu (2014)  Health and general insurance</v>
      </c>
      <c r="H8" s="353">
        <f>I8*'Emmiss.&amp;convers. factors'!$E$66</f>
        <v>203.90088942522721</v>
      </c>
      <c r="I8" s="67">
        <f t="shared" si="0"/>
        <v>0.20390088942522722</v>
      </c>
      <c r="J8" s="239">
        <f t="shared" si="1"/>
        <v>3.8146603422550608E-3</v>
      </c>
      <c r="K8" s="303">
        <f t="shared" si="2"/>
        <v>1.1284532464712506E-2</v>
      </c>
    </row>
    <row r="9" spans="3:11">
      <c r="C9" s="59" t="s">
        <v>29</v>
      </c>
      <c r="D9" s="59" t="s">
        <v>27</v>
      </c>
      <c r="E9" s="68">
        <v>21135</v>
      </c>
      <c r="F9" s="106">
        <f>'Emmiss.&amp;convers. factors'!E29</f>
        <v>5.8997807376200297E-5</v>
      </c>
      <c r="G9" s="66" t="str">
        <f>'Emmiss.&amp;convers. factors'!F30</f>
        <v>Motu (2014)  Telecommunications services including internet service providers</v>
      </c>
      <c r="H9" s="353">
        <f>I9*'Emmiss.&amp;convers. factors'!$E$66</f>
        <v>1246.9186588959933</v>
      </c>
      <c r="I9" s="67">
        <f t="shared" si="0"/>
        <v>1.2469186588959933</v>
      </c>
      <c r="J9" s="239">
        <f t="shared" si="1"/>
        <v>2.3327858801973005E-2</v>
      </c>
      <c r="K9" s="303">
        <f t="shared" si="2"/>
        <v>4.8337777389886268E-2</v>
      </c>
    </row>
    <row r="10" spans="3:11">
      <c r="C10" s="59" t="s">
        <v>29</v>
      </c>
      <c r="D10" s="59" t="s">
        <v>43</v>
      </c>
      <c r="E10" s="68">
        <v>13854</v>
      </c>
      <c r="F10" s="242">
        <f>'Emmiss.&amp;convers. factors'!E30</f>
        <v>4.4616305779983597E-5</v>
      </c>
      <c r="G10" s="407" t="str">
        <f>'Emmiss.&amp;convers. factors'!F30</f>
        <v>Motu (2014)  Telecommunications services including internet service providers</v>
      </c>
      <c r="H10" s="352">
        <f>I10*'Emmiss.&amp;convers. factors'!$E$66</f>
        <v>618.11430027589279</v>
      </c>
      <c r="I10" s="67">
        <f t="shared" si="0"/>
        <v>0.61811430027589276</v>
      </c>
      <c r="J10" s="239">
        <f t="shared" si="1"/>
        <v>1.156393243251571E-2</v>
      </c>
      <c r="K10" s="303">
        <f t="shared" si="2"/>
        <v>3.1685430232291666E-2</v>
      </c>
    </row>
    <row r="11" spans="3:11">
      <c r="C11" s="59" t="s">
        <v>29</v>
      </c>
      <c r="D11" s="59" t="s">
        <v>24</v>
      </c>
      <c r="E11" s="68">
        <v>5925</v>
      </c>
      <c r="F11" s="106">
        <f>'Emmiss.&amp;convers. factors'!E31</f>
        <v>2.26035207111457E-4</v>
      </c>
      <c r="G11" s="66" t="str">
        <f>'Emmiss.&amp;convers. factors'!F31</f>
        <v>Motu (2014)  Postal and courier pick up and delivery services</v>
      </c>
      <c r="H11" s="353">
        <f>I11*'Emmiss.&amp;convers. factors'!$E$66</f>
        <v>1339.2586021353827</v>
      </c>
      <c r="I11" s="67">
        <f t="shared" si="0"/>
        <v>1.3392586021353827</v>
      </c>
      <c r="J11" s="239">
        <f t="shared" si="1"/>
        <v>2.5055391822914313E-2</v>
      </c>
      <c r="K11" s="303">
        <f t="shared" si="2"/>
        <v>1.3551044761536605E-2</v>
      </c>
    </row>
    <row r="12" spans="3:11">
      <c r="C12" s="59" t="s">
        <v>29</v>
      </c>
      <c r="D12" s="59" t="s">
        <v>42</v>
      </c>
      <c r="E12" s="69">
        <v>12290</v>
      </c>
      <c r="F12" s="106">
        <f>'Emmiss.&amp;convers. factors'!E32</f>
        <v>3.8801948302030302E-5</v>
      </c>
      <c r="G12" s="66" t="str">
        <f>'Emmiss.&amp;convers. factors'!F32</f>
        <v>Motu (2014)  Legal and accounting services</v>
      </c>
      <c r="H12" s="353">
        <f>I12*'Emmiss.&amp;convers. factors'!$E$66</f>
        <v>476.87594463195245</v>
      </c>
      <c r="I12" s="67">
        <f t="shared" si="0"/>
        <v>0.47687594463195243</v>
      </c>
      <c r="J12" s="239">
        <f t="shared" si="1"/>
        <v>8.9215881269121243E-3</v>
      </c>
      <c r="K12" s="303">
        <f t="shared" si="2"/>
        <v>2.8108411834478458E-2</v>
      </c>
    </row>
    <row r="13" spans="3:11">
      <c r="C13" s="59" t="s">
        <v>29</v>
      </c>
      <c r="D13" s="59" t="s">
        <v>39</v>
      </c>
      <c r="E13" s="68">
        <v>46016</v>
      </c>
      <c r="F13" s="106">
        <f>'Emmiss.&amp;convers. factors'!E33</f>
        <v>9.8779584011200101E-5</v>
      </c>
      <c r="G13" s="66" t="str">
        <f>'Emmiss.&amp;convers. factors'!F33</f>
        <v>Motu (2014)  Scientific, architectural and engineering services</v>
      </c>
      <c r="H13" s="353">
        <f>I13*'Emmiss.&amp;convers. factors'!$E$66</f>
        <v>4545.4413378593836</v>
      </c>
      <c r="I13" s="67">
        <f t="shared" si="0"/>
        <v>4.5454413378593834</v>
      </c>
      <c r="J13" s="408">
        <f t="shared" si="1"/>
        <v>8.503795573651729E-2</v>
      </c>
      <c r="K13" s="303">
        <f>E13/$E$36</f>
        <v>0.10524301700369086</v>
      </c>
    </row>
    <row r="14" spans="3:11">
      <c r="C14" s="59" t="s">
        <v>29</v>
      </c>
      <c r="D14" s="59" t="s">
        <v>41</v>
      </c>
      <c r="E14" s="68">
        <v>22198</v>
      </c>
      <c r="F14" s="106">
        <f>'Emmiss.&amp;convers. factors'!E34</f>
        <v>1.07134259040347E-4</v>
      </c>
      <c r="G14" s="66" t="str">
        <f>'Emmiss.&amp;convers. factors'!F34</f>
        <v>Motu (2014)  Building cleaning, pest control and other support services</v>
      </c>
      <c r="H14" s="353">
        <f>I14*'Emmiss.&amp;convers. factors'!$E$66</f>
        <v>2378.1662821776226</v>
      </c>
      <c r="I14" s="67">
        <f t="shared" si="0"/>
        <v>2.3781662821776228</v>
      </c>
      <c r="J14" s="239">
        <f t="shared" si="1"/>
        <v>4.4491697066568726E-2</v>
      </c>
      <c r="K14" s="303">
        <f t="shared" si="2"/>
        <v>5.0768960610394855E-2</v>
      </c>
    </row>
    <row r="15" spans="3:11">
      <c r="C15" s="59" t="s">
        <v>29</v>
      </c>
      <c r="D15" s="59" t="s">
        <v>67</v>
      </c>
      <c r="E15" s="69">
        <v>22744</v>
      </c>
      <c r="F15" s="276"/>
      <c r="G15" s="261" t="s">
        <v>396</v>
      </c>
      <c r="H15" s="351">
        <f>I15*'Emmiss.&amp;convers. factors'!$E$66</f>
        <v>2780.4463376015733</v>
      </c>
      <c r="I15" s="67">
        <f>E15*SUM(I5:I14,I16:I35)/SUM(E5:E14,E16:E35)</f>
        <v>2.7804463376015733</v>
      </c>
      <c r="J15" s="239">
        <f t="shared" si="1"/>
        <v>5.2017715115002271E-2</v>
      </c>
      <c r="K15" s="303">
        <f>E15/$E$36</f>
        <v>5.2017715115002285E-2</v>
      </c>
    </row>
    <row r="16" spans="3:11">
      <c r="C16" s="59" t="s">
        <v>29</v>
      </c>
      <c r="D16" s="66" t="s">
        <v>168</v>
      </c>
      <c r="E16" s="69">
        <v>9887</v>
      </c>
      <c r="F16" s="255">
        <f>'Emmiss.&amp;convers. factors'!E34</f>
        <v>1.07134259040347E-4</v>
      </c>
      <c r="G16" s="66" t="str">
        <f>'Emmiss.&amp;convers. factors'!F34</f>
        <v>Motu (2014)  Building cleaning, pest control and other support services</v>
      </c>
      <c r="H16" s="353">
        <f>I16*'Emmiss.&amp;convers. factors'!$E$66</f>
        <v>1059.2364191319109</v>
      </c>
      <c r="I16" s="67">
        <f t="shared" ref="I16:I35" si="3">F16*E16</f>
        <v>1.0592364191319108</v>
      </c>
      <c r="J16" s="303">
        <f t="shared" si="1"/>
        <v>1.9816623520009236E-2</v>
      </c>
      <c r="K16" s="303">
        <f>E16/$E$36</f>
        <v>2.2612519756508423E-2</v>
      </c>
    </row>
    <row r="17" spans="3:11">
      <c r="C17" s="59" t="s">
        <v>29</v>
      </c>
      <c r="D17" s="59" t="s">
        <v>46</v>
      </c>
      <c r="E17" s="69">
        <v>30171</v>
      </c>
      <c r="F17" s="255">
        <f>'Emmiss.&amp;convers. factors'!E35</f>
        <v>1.06648610536075E-4</v>
      </c>
      <c r="G17" s="66" t="str">
        <f>'Emmiss.&amp;convers. factors'!F35</f>
        <v>Motu (2014)  Repair and maintenance</v>
      </c>
      <c r="H17" s="353">
        <f>I17*'Emmiss.&amp;convers. factors'!$E$66</f>
        <v>3217.695228483919</v>
      </c>
      <c r="I17" s="67">
        <f t="shared" si="3"/>
        <v>3.2176952284839189</v>
      </c>
      <c r="J17" s="239">
        <f t="shared" si="1"/>
        <v>6.019794428636914E-2</v>
      </c>
      <c r="K17" s="303">
        <f>E17/$E$36</f>
        <v>6.9003978312290437E-2</v>
      </c>
    </row>
    <row r="18" spans="3:11">
      <c r="C18" s="59" t="s">
        <v>29</v>
      </c>
      <c r="D18" s="59" t="s">
        <v>68</v>
      </c>
      <c r="E18" s="69">
        <v>26167</v>
      </c>
      <c r="F18" s="106">
        <f>'Emmiss.&amp;convers. factors'!E30</f>
        <v>4.4616305779983597E-5</v>
      </c>
      <c r="G18" s="66" t="str">
        <f>'Emmiss.&amp;convers. factors'!F30</f>
        <v>Motu (2014)  Telecommunications services including internet service providers</v>
      </c>
      <c r="H18" s="353">
        <f>I18*'Emmiss.&amp;convers. factors'!$E$66</f>
        <v>1167.4748733448307</v>
      </c>
      <c r="I18" s="67">
        <f t="shared" si="3"/>
        <v>1.1674748733448308</v>
      </c>
      <c r="J18" s="239">
        <f t="shared" si="1"/>
        <v>2.1841592317138631E-2</v>
      </c>
      <c r="K18" s="303">
        <f>E18/$E$36</f>
        <v>5.984644527850267E-2</v>
      </c>
    </row>
    <row r="19" spans="3:11">
      <c r="C19" s="59" t="s">
        <v>29</v>
      </c>
      <c r="D19" s="59" t="s">
        <v>69</v>
      </c>
      <c r="E19" s="69">
        <v>30405</v>
      </c>
      <c r="F19" s="106">
        <f>'Emmiss.&amp;convers. factors'!E35</f>
        <v>1.06648610536075E-4</v>
      </c>
      <c r="G19" s="66" t="str">
        <f>'Emmiss.&amp;convers. factors'!F35</f>
        <v>Motu (2014)  Repair and maintenance</v>
      </c>
      <c r="H19" s="353">
        <f>I19*'Emmiss.&amp;convers. factors'!$E$66</f>
        <v>3242.6510033493605</v>
      </c>
      <c r="I19" s="67">
        <f t="shared" si="3"/>
        <v>3.2426510033493603</v>
      </c>
      <c r="J19" s="239">
        <f t="shared" si="1"/>
        <v>6.0664827020219865E-2</v>
      </c>
      <c r="K19" s="303">
        <f t="shared" ref="K19:K36" si="4">E19/$E$36</f>
        <v>6.9539158814265048E-2</v>
      </c>
    </row>
    <row r="20" spans="3:11">
      <c r="C20" s="59" t="s">
        <v>29</v>
      </c>
      <c r="D20" s="59" t="s">
        <v>78</v>
      </c>
      <c r="E20" s="69">
        <v>23050</v>
      </c>
      <c r="F20" s="106">
        <f>'Emmiss.&amp;convers. factors'!E29</f>
        <v>5.8997807376200297E-5</v>
      </c>
      <c r="G20" s="66" t="str">
        <f>'Emmiss.&amp;convers. factors'!F29</f>
        <v>Motu (2014)  Computer system design and related services</v>
      </c>
      <c r="H20" s="353">
        <f>I20*'Emmiss.&amp;convers. factors'!$E$66</f>
        <v>1359.8994600214169</v>
      </c>
      <c r="I20" s="67">
        <f t="shared" si="3"/>
        <v>1.3598994600214169</v>
      </c>
      <c r="J20" s="239">
        <f t="shared" si="1"/>
        <v>2.544154934400179E-2</v>
      </c>
      <c r="K20" s="303">
        <f t="shared" si="4"/>
        <v>5.2717566540661384E-2</v>
      </c>
    </row>
    <row r="21" spans="3:11">
      <c r="C21" s="59" t="s">
        <v>29</v>
      </c>
      <c r="D21" s="291" t="s">
        <v>169</v>
      </c>
      <c r="E21" s="69">
        <v>24623.27</v>
      </c>
      <c r="F21" s="106">
        <f>'Emmiss.&amp;convers. factors'!E37</f>
        <v>2.3537496975131701E-4</v>
      </c>
      <c r="G21" s="66" t="str">
        <f>'Emmiss.&amp;convers. factors'!F37</f>
        <v>Motu (2014)  Printing</v>
      </c>
      <c r="H21" s="353">
        <f>I21*'Emmiss.&amp;convers. factors'!$E$66</f>
        <v>5795.7014314285116</v>
      </c>
      <c r="I21" s="67">
        <f t="shared" si="3"/>
        <v>5.7957014314285118</v>
      </c>
      <c r="J21" s="239">
        <f t="shared" si="1"/>
        <v>0.10842832745037496</v>
      </c>
      <c r="K21" s="303">
        <f t="shared" si="4"/>
        <v>5.6315786319898975E-2</v>
      </c>
    </row>
    <row r="22" spans="3:11">
      <c r="C22" s="59" t="s">
        <v>29</v>
      </c>
      <c r="D22" s="59" t="s">
        <v>170</v>
      </c>
      <c r="E22" s="69">
        <v>3738</v>
      </c>
      <c r="F22" s="106">
        <f>'Emmiss.&amp;convers. factors'!E34</f>
        <v>1.07134259040347E-4</v>
      </c>
      <c r="G22" s="66" t="str">
        <f>'Emmiss.&amp;convers. factors'!F34</f>
        <v>Motu (2014)  Building cleaning, pest control and other support services</v>
      </c>
      <c r="H22" s="353">
        <f>I22*'Emmiss.&amp;convers. factors'!$E$66</f>
        <v>400.46786029281714</v>
      </c>
      <c r="I22" s="67">
        <f t="shared" si="3"/>
        <v>0.40046786029281711</v>
      </c>
      <c r="J22" s="239">
        <f t="shared" si="1"/>
        <v>7.4921147686653712E-3</v>
      </c>
      <c r="K22" s="303">
        <f t="shared" si="4"/>
        <v>8.5491654546200543E-3</v>
      </c>
    </row>
    <row r="23" spans="3:11">
      <c r="C23" s="59" t="s">
        <v>29</v>
      </c>
      <c r="D23" s="59" t="s">
        <v>171</v>
      </c>
      <c r="E23" s="69">
        <v>12290</v>
      </c>
      <c r="F23" s="106">
        <f>'Emmiss.&amp;convers. factors'!E32</f>
        <v>3.8801948302030302E-5</v>
      </c>
      <c r="G23" s="66" t="str">
        <f>'Emmiss.&amp;convers. factors'!F32</f>
        <v>Motu (2014)  Legal and accounting services</v>
      </c>
      <c r="H23" s="353">
        <f>I23*'Emmiss.&amp;convers. factors'!$E$66</f>
        <v>476.87594463195245</v>
      </c>
      <c r="I23" s="67">
        <f t="shared" si="3"/>
        <v>0.47687594463195243</v>
      </c>
      <c r="J23" s="239">
        <f t="shared" si="1"/>
        <v>8.9215881269121243E-3</v>
      </c>
      <c r="K23" s="303">
        <f t="shared" si="4"/>
        <v>2.8108411834478458E-2</v>
      </c>
    </row>
    <row r="24" spans="3:11">
      <c r="C24" s="59" t="s">
        <v>29</v>
      </c>
      <c r="D24" s="59" t="s">
        <v>172</v>
      </c>
      <c r="E24" s="69">
        <v>1522</v>
      </c>
      <c r="F24" s="106">
        <f>'Emmiss.&amp;convers. factors'!E32</f>
        <v>3.8801948302030302E-5</v>
      </c>
      <c r="G24" s="66" t="str">
        <f>'Emmiss.&amp;convers. factors'!F32</f>
        <v>Motu (2014)  Legal and accounting services</v>
      </c>
      <c r="H24" s="353">
        <f>I24*'Emmiss.&amp;convers. factors'!$E$66</f>
        <v>59.056565315690115</v>
      </c>
      <c r="I24" s="67">
        <f t="shared" si="3"/>
        <v>5.9056565315690118E-2</v>
      </c>
      <c r="J24" s="303">
        <f t="shared" si="1"/>
        <v>1.1048541195411109E-3</v>
      </c>
      <c r="K24" s="303">
        <f t="shared" si="4"/>
        <v>3.4809603589972507E-3</v>
      </c>
    </row>
    <row r="25" spans="3:11">
      <c r="C25" s="59" t="s">
        <v>29</v>
      </c>
      <c r="D25" s="59" t="s">
        <v>173</v>
      </c>
      <c r="E25" s="69">
        <v>9175</v>
      </c>
      <c r="F25" s="276">
        <f>'Emmiss.&amp;convers. factors'!E43</f>
        <v>2.3157387235891999E-4</v>
      </c>
      <c r="G25" s="276" t="str">
        <f>'Emmiss.&amp;convers. factors'!F43</f>
        <v>Motu (2014)  Publishing (except internet and music publishing)</v>
      </c>
      <c r="H25" s="350">
        <f>I25*'Emmiss.&amp;convers. factors'!$E$66</f>
        <v>2124.6902788930911</v>
      </c>
      <c r="I25" s="67">
        <f t="shared" si="3"/>
        <v>2.124690278893091</v>
      </c>
      <c r="J25" s="239">
        <f t="shared" si="1"/>
        <v>3.9749565435027223E-2</v>
      </c>
      <c r="K25" s="303">
        <f t="shared" si="4"/>
        <v>2.0984107288961745E-2</v>
      </c>
    </row>
    <row r="26" spans="3:11">
      <c r="C26" s="59" t="s">
        <v>29</v>
      </c>
      <c r="D26" s="59" t="s">
        <v>174</v>
      </c>
      <c r="E26" s="69">
        <v>5470</v>
      </c>
      <c r="F26" s="106">
        <f>'Emmiss.&amp;convers. factors'!E36</f>
        <v>4.9210417362855903E-5</v>
      </c>
      <c r="G26" s="66" t="str">
        <f>'Emmiss.&amp;convers. factors'!F36</f>
        <v>Motu (2014)  Library and other information services</v>
      </c>
      <c r="H26" s="353">
        <f>I26*'Emmiss.&amp;convers. factors'!$E$66</f>
        <v>269.1809829748218</v>
      </c>
      <c r="I26" s="67">
        <f t="shared" si="3"/>
        <v>0.26918098297482179</v>
      </c>
      <c r="J26" s="239">
        <f t="shared" si="1"/>
        <v>5.0359467461756182E-3</v>
      </c>
      <c r="K26" s="303">
        <f t="shared" si="4"/>
        <v>1.2510416007697084E-2</v>
      </c>
    </row>
    <row r="27" spans="3:11">
      <c r="C27" s="59" t="s">
        <v>29</v>
      </c>
      <c r="D27" s="102" t="s">
        <v>205</v>
      </c>
      <c r="E27" s="103">
        <v>2099.2199999999998</v>
      </c>
      <c r="F27" s="107">
        <f>'Emmiss.&amp;convers. factors'!E41</f>
        <v>8.1150172821881203E-5</v>
      </c>
      <c r="G27" s="107" t="str">
        <f>'Emmiss.&amp;convers. factors'!F41</f>
        <v>Motu (2014)  Rental and hiring services (except real estate); non-financial asset leasing</v>
      </c>
      <c r="H27" s="349">
        <f>I27*'Emmiss.&amp;convers. factors'!$E$66</f>
        <v>170.35206579114944</v>
      </c>
      <c r="I27" s="98">
        <f t="shared" si="3"/>
        <v>0.17035206579114945</v>
      </c>
      <c r="J27" s="303">
        <f t="shared" si="1"/>
        <v>3.1870153750997972E-3</v>
      </c>
      <c r="K27" s="303">
        <f t="shared" si="4"/>
        <v>4.8011180057912009E-3</v>
      </c>
    </row>
    <row r="28" spans="3:11">
      <c r="C28" s="59" t="s">
        <v>30</v>
      </c>
      <c r="D28" s="59" t="s">
        <v>44</v>
      </c>
      <c r="E28" s="69">
        <v>2113</v>
      </c>
      <c r="F28" s="255">
        <f>'Emmiss.&amp;convers. factors'!E38</f>
        <v>4.2429469718917702E-4</v>
      </c>
      <c r="G28" s="255" t="str">
        <f>'Emmiss.&amp;convers. factors'!F38</f>
        <v>Motu (2014)  Pulp, paper and converted paper product manufacturing</v>
      </c>
      <c r="H28" s="348">
        <f>I28*'Emmiss.&amp;convers. factors'!$E$66</f>
        <v>896.53469516073108</v>
      </c>
      <c r="I28" s="67">
        <f t="shared" si="3"/>
        <v>0.89653469516073103</v>
      </c>
      <c r="J28" s="239">
        <f t="shared" si="1"/>
        <v>1.6772733835177873E-2</v>
      </c>
      <c r="K28" s="303">
        <f t="shared" si="4"/>
        <v>4.832634190907484E-3</v>
      </c>
    </row>
    <row r="29" spans="3:11">
      <c r="C29" s="59" t="s">
        <v>30</v>
      </c>
      <c r="D29" s="91" t="s">
        <v>204</v>
      </c>
      <c r="E29" s="96">
        <v>1650.08</v>
      </c>
      <c r="F29" s="255">
        <f>'Emmiss.&amp;convers. factors'!E38</f>
        <v>4.2429469718917702E-4</v>
      </c>
      <c r="G29" s="255" t="str">
        <f>'Emmiss.&amp;convers. factors'!F38</f>
        <v>Motu (2014)  Pulp, paper and converted paper product manufacturing</v>
      </c>
      <c r="H29" s="348">
        <f>I29*'Emmiss.&amp;convers. factors'!$E$66</f>
        <v>700.12019393791729</v>
      </c>
      <c r="I29" s="98">
        <f t="shared" si="3"/>
        <v>0.70012019393791725</v>
      </c>
      <c r="J29" s="239">
        <f t="shared" si="1"/>
        <v>1.3098131872574685E-2</v>
      </c>
      <c r="K29" s="303">
        <f t="shared" si="4"/>
        <v>3.7738916354626696E-3</v>
      </c>
    </row>
    <row r="30" spans="3:11">
      <c r="C30" s="59" t="s">
        <v>30</v>
      </c>
      <c r="D30" s="59" t="s">
        <v>79</v>
      </c>
      <c r="E30" s="69">
        <v>2572</v>
      </c>
      <c r="F30" s="106">
        <f>'Emmiss.&amp;convers. factors'!E38</f>
        <v>4.2429469718917702E-4</v>
      </c>
      <c r="G30" s="66" t="str">
        <f>'Emmiss.&amp;convers. factors'!F38</f>
        <v>Motu (2014)  Pulp, paper and converted paper product manufacturing</v>
      </c>
      <c r="H30" s="353">
        <f>I30*'Emmiss.&amp;convers. factors'!$E$66</f>
        <v>1091.2859611705633</v>
      </c>
      <c r="I30" s="67">
        <f t="shared" si="3"/>
        <v>1.0912859611705632</v>
      </c>
      <c r="J30" s="239">
        <f t="shared" si="1"/>
        <v>2.0416219320434213E-2</v>
      </c>
      <c r="K30" s="303">
        <f t="shared" si="4"/>
        <v>5.8824113293961429E-3</v>
      </c>
    </row>
    <row r="31" spans="3:11">
      <c r="C31" s="59" t="s">
        <v>30</v>
      </c>
      <c r="D31" s="59" t="s">
        <v>45</v>
      </c>
      <c r="E31" s="71">
        <v>35794</v>
      </c>
      <c r="F31" s="242">
        <f>'Emmiss.&amp;convers. factors'!E39</f>
        <v>1.86179289206548E-4</v>
      </c>
      <c r="G31" s="243" t="str">
        <f>'Emmiss.&amp;convers. factors'!F39</f>
        <v>Motu (2014)  Electronic and electrical equipment manufacturing</v>
      </c>
      <c r="H31" s="352">
        <f>I31*'Emmiss.&amp;convers. factors'!$E$66</f>
        <v>6664.1014778591798</v>
      </c>
      <c r="I31" s="67">
        <f t="shared" si="3"/>
        <v>6.6641014778591794</v>
      </c>
      <c r="J31" s="239">
        <f t="shared" si="1"/>
        <v>0.12467470689319886</v>
      </c>
      <c r="K31" s="303">
        <f t="shared" si="4"/>
        <v>8.1864320032817073E-2</v>
      </c>
    </row>
    <row r="32" spans="3:11">
      <c r="C32" s="59" t="s">
        <v>30</v>
      </c>
      <c r="D32" s="59" t="s">
        <v>47</v>
      </c>
      <c r="E32" s="69">
        <v>903</v>
      </c>
      <c r="F32" s="106">
        <f>'Emmiss.&amp;convers. factors'!E40</f>
        <v>2.2020865411952401E-4</v>
      </c>
      <c r="G32" s="66" t="str">
        <f>'Emmiss.&amp;convers. factors'!F40</f>
        <v>Motu (2014)  Furniture manufacturing</v>
      </c>
      <c r="H32" s="353">
        <f>I32*'Emmiss.&amp;convers. factors'!$E$66</f>
        <v>198.84841466993021</v>
      </c>
      <c r="I32" s="67">
        <f t="shared" si="3"/>
        <v>0.1988484146699302</v>
      </c>
      <c r="J32" s="239">
        <f t="shared" si="1"/>
        <v>3.7201366001879906E-3</v>
      </c>
      <c r="K32" s="303">
        <f t="shared" si="4"/>
        <v>2.0652478345430467E-3</v>
      </c>
    </row>
    <row r="33" spans="3:11">
      <c r="C33" s="59" t="s">
        <v>30</v>
      </c>
      <c r="D33" s="59" t="s">
        <v>70</v>
      </c>
      <c r="E33" s="69">
        <v>11824</v>
      </c>
      <c r="F33" s="255">
        <f>'Emmiss.&amp;convers. factors'!E38</f>
        <v>4.2429469718917702E-4</v>
      </c>
      <c r="G33" s="255" t="str">
        <f>'Emmiss.&amp;convers. factors'!F38</f>
        <v>Motu (2014)  Pulp, paper and converted paper product manufacturing</v>
      </c>
      <c r="H33" s="347">
        <f>I33*'Emmiss.&amp;convers. factors'!$E$66</f>
        <v>5016.8604995648293</v>
      </c>
      <c r="I33" s="72">
        <f t="shared" si="3"/>
        <v>5.0168604995648289</v>
      </c>
      <c r="J33" s="239">
        <f t="shared" si="1"/>
        <v>9.3857456160503158E-2</v>
      </c>
      <c r="K33" s="303">
        <f t="shared" si="4"/>
        <v>2.7042625022853806E-2</v>
      </c>
    </row>
    <row r="34" spans="3:11">
      <c r="C34" s="59" t="s">
        <v>30</v>
      </c>
      <c r="D34" s="101" t="s">
        <v>80</v>
      </c>
      <c r="E34" s="71">
        <v>9877.39</v>
      </c>
      <c r="F34" s="108">
        <f>'Emmiss.&amp;convers. factors'!E42</f>
        <v>2.2491688835017299E-4</v>
      </c>
      <c r="G34" s="70" t="str">
        <f>'Emmiss.&amp;convers. factors'!F42</f>
        <v>Motu (2014)  Food and beverage services</v>
      </c>
      <c r="H34" s="346">
        <f>I34*'Emmiss.&amp;convers. factors'!$E$66</f>
        <v>2221.5918238211148</v>
      </c>
      <c r="I34" s="72">
        <f t="shared" si="3"/>
        <v>2.221591823821115</v>
      </c>
      <c r="J34" s="239">
        <f t="shared" si="1"/>
        <v>4.1562438746086193E-2</v>
      </c>
      <c r="K34" s="303">
        <f t="shared" si="4"/>
        <v>2.2590540762388867E-2</v>
      </c>
    </row>
    <row r="35" spans="3:11" ht="16" thickBot="1">
      <c r="C35" s="100" t="s">
        <v>30</v>
      </c>
      <c r="D35" s="100" t="s">
        <v>203</v>
      </c>
      <c r="E35" s="104">
        <v>8342.7000000000007</v>
      </c>
      <c r="F35" s="109">
        <f>'Emmiss.&amp;convers. factors'!E42</f>
        <v>2.2491688835017299E-4</v>
      </c>
      <c r="G35" s="105" t="str">
        <f>'Emmiss.&amp;convers. factors'!F42</f>
        <v>Motu (2014)  Food and beverage services</v>
      </c>
      <c r="H35" s="345">
        <f>I35*'Emmiss.&amp;convers. factors'!$E$66</f>
        <v>1876.4141244389884</v>
      </c>
      <c r="I35" s="99">
        <f t="shared" si="3"/>
        <v>1.8764141244389885</v>
      </c>
      <c r="J35" s="304">
        <f t="shared" si="1"/>
        <v>3.5104714679381227E-2</v>
      </c>
      <c r="K35" s="254">
        <f t="shared" si="4"/>
        <v>1.9080557153092224E-2</v>
      </c>
    </row>
    <row r="36" spans="3:11" ht="16" thickTop="1">
      <c r="C36" s="198" t="s">
        <v>9</v>
      </c>
      <c r="D36" s="198"/>
      <c r="E36" s="193">
        <f>SUM(E5:E35)</f>
        <v>437235.66000000003</v>
      </c>
      <c r="F36" s="168"/>
      <c r="G36" s="168"/>
      <c r="H36" s="344">
        <f>SUM(H5:H35)</f>
        <v>53451.912131366837</v>
      </c>
      <c r="I36" s="193">
        <f>SUM(I5:I35)</f>
        <v>53.451912131366825</v>
      </c>
      <c r="J36" s="305">
        <f t="shared" si="1"/>
        <v>1</v>
      </c>
      <c r="K36" s="305">
        <f t="shared" si="4"/>
        <v>1</v>
      </c>
    </row>
    <row r="37" spans="3:11">
      <c r="I37" s="12"/>
    </row>
    <row r="38" spans="3:11">
      <c r="C38" s="76" t="s">
        <v>25</v>
      </c>
      <c r="I38" s="12"/>
    </row>
    <row r="39" spans="3:11">
      <c r="C39" s="75" t="s">
        <v>185</v>
      </c>
      <c r="G39" s="75" t="s">
        <v>397</v>
      </c>
      <c r="I39" s="302">
        <f>E15/E36</f>
        <v>5.2017715115002285E-2</v>
      </c>
    </row>
    <row r="40" spans="3:11">
      <c r="I40" s="12"/>
    </row>
    <row r="41" spans="3:11">
      <c r="I41" s="12"/>
    </row>
    <row r="43" spans="3:11">
      <c r="I43" s="12"/>
    </row>
    <row r="44" spans="3:11">
      <c r="I44" s="12"/>
    </row>
    <row r="45" spans="3:11">
      <c r="I45" s="12"/>
    </row>
    <row r="46" spans="3:11">
      <c r="I46" s="12"/>
    </row>
    <row r="47" spans="3:11">
      <c r="I47" s="12"/>
    </row>
    <row r="48" spans="3:11">
      <c r="I48" s="12"/>
    </row>
    <row r="49" spans="9:9">
      <c r="I49" s="12"/>
    </row>
    <row r="50" spans="9:9">
      <c r="I50" s="12"/>
    </row>
    <row r="51" spans="9:9">
      <c r="I51" s="12"/>
    </row>
    <row r="52" spans="9:9">
      <c r="I52" s="12"/>
    </row>
    <row r="53" spans="9:9">
      <c r="I53" s="12"/>
    </row>
    <row r="54" spans="9:9">
      <c r="I54" s="12"/>
    </row>
    <row r="55" spans="9:9">
      <c r="I55" s="12"/>
    </row>
    <row r="56" spans="9:9">
      <c r="I56" s="12"/>
    </row>
    <row r="57" spans="9:9">
      <c r="I57" s="12"/>
    </row>
    <row r="58" spans="9:9">
      <c r="I58" s="12"/>
    </row>
    <row r="59" spans="9:9">
      <c r="I59" s="12"/>
    </row>
    <row r="60" spans="9:9">
      <c r="I60" s="12"/>
    </row>
    <row r="61" spans="9:9">
      <c r="I61" s="12"/>
    </row>
    <row r="62" spans="9:9">
      <c r="I62" s="12"/>
    </row>
    <row r="63" spans="9:9">
      <c r="I63" s="12"/>
    </row>
    <row r="64" spans="9:9">
      <c r="I64" s="12"/>
    </row>
    <row r="65" spans="4:9">
      <c r="I65" s="12"/>
    </row>
    <row r="66" spans="4:9">
      <c r="I66" s="12"/>
    </row>
    <row r="67" spans="4:9">
      <c r="I67" s="13"/>
    </row>
    <row r="68" spans="4:9">
      <c r="I68" s="13"/>
    </row>
    <row r="69" spans="4:9">
      <c r="I69" s="13"/>
    </row>
    <row r="71" spans="4:9">
      <c r="D71" s="76"/>
      <c r="E71" s="76"/>
      <c r="F71" s="15"/>
      <c r="G71" s="15"/>
      <c r="H71" s="15"/>
    </row>
  </sheetData>
  <autoFilter ref="C4:J4" xr:uid="{234F645A-240B-42E5-96CC-9E731DF37D99}"/>
  <mergeCells count="1">
    <mergeCell ref="C1:E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"/>
  <sheetViews>
    <sheetView showGridLines="0" workbookViewId="0">
      <selection activeCell="I8" sqref="I8"/>
    </sheetView>
  </sheetViews>
  <sheetFormatPr baseColWidth="10" defaultColWidth="8.83203125" defaultRowHeight="15"/>
  <cols>
    <col min="1" max="2" width="9.1640625" style="134"/>
    <col min="3" max="3" width="28.33203125" bestFit="1" customWidth="1"/>
    <col min="4" max="4" width="12.83203125" bestFit="1" customWidth="1"/>
    <col min="5" max="5" width="5.6640625" style="2" bestFit="1" customWidth="1"/>
    <col min="6" max="6" width="39.1640625" style="2" customWidth="1"/>
    <col min="7" max="7" width="15.6640625" customWidth="1"/>
    <col min="8" max="8" width="61" customWidth="1"/>
    <col min="9" max="9" width="12.5" customWidth="1"/>
    <col min="10" max="10" width="17.33203125" bestFit="1" customWidth="1"/>
  </cols>
  <sheetData>
    <row r="1" spans="1:11" s="2" customFormat="1">
      <c r="A1" s="134"/>
      <c r="B1" s="134"/>
      <c r="C1" s="454" t="s">
        <v>48</v>
      </c>
      <c r="D1" s="454"/>
      <c r="E1" s="454"/>
      <c r="F1" s="454"/>
    </row>
    <row r="2" spans="1:11" s="2" customFormat="1">
      <c r="A2" s="134"/>
      <c r="B2" s="134"/>
      <c r="C2" s="5" t="s">
        <v>36</v>
      </c>
      <c r="D2" s="7"/>
      <c r="E2" s="7"/>
      <c r="F2" s="7"/>
    </row>
    <row r="3" spans="1:11" s="2" customFormat="1">
      <c r="A3" s="134"/>
      <c r="B3" s="134"/>
      <c r="C3" s="7"/>
      <c r="D3" s="7"/>
      <c r="E3" s="7"/>
      <c r="F3" s="7"/>
    </row>
    <row r="4" spans="1:11" ht="49.5" customHeight="1">
      <c r="C4" s="145" t="s">
        <v>311</v>
      </c>
      <c r="D4" s="145" t="s">
        <v>17</v>
      </c>
      <c r="E4" s="145" t="s">
        <v>16</v>
      </c>
      <c r="F4" s="145" t="s">
        <v>23</v>
      </c>
      <c r="G4" s="133" t="s">
        <v>22</v>
      </c>
      <c r="H4" s="145" t="s">
        <v>19</v>
      </c>
      <c r="I4" s="133" t="s">
        <v>15</v>
      </c>
      <c r="J4" s="145" t="s">
        <v>18</v>
      </c>
      <c r="K4" s="145" t="s">
        <v>49</v>
      </c>
    </row>
    <row r="5" spans="1:11" ht="16">
      <c r="C5" s="34" t="s">
        <v>28</v>
      </c>
      <c r="D5" s="35">
        <f>'S1&amp;S2'!F34</f>
        <v>56453.977200000008</v>
      </c>
      <c r="E5" s="34" t="s">
        <v>99</v>
      </c>
      <c r="F5" s="34" t="s">
        <v>101</v>
      </c>
      <c r="G5" s="229">
        <f>'Emmiss.&amp;convers. factors'!E6</f>
        <v>7.40204115609246E-3</v>
      </c>
      <c r="H5" s="36" t="str">
        <f>'Emmiss.&amp;convers. factors'!F6</f>
        <v xml:space="preserve"> MfE (2019) Transmission and distribution losses: Electricity used</v>
      </c>
      <c r="I5" s="228">
        <f>D5*G5</f>
        <v>417.87466265950542</v>
      </c>
      <c r="J5" s="227">
        <f>I5/'Emmiss.&amp;convers. factors'!$E$66</f>
        <v>0.4178746626595054</v>
      </c>
      <c r="K5" s="117">
        <f>J5/$J$8</f>
        <v>9.8010327517490212E-2</v>
      </c>
    </row>
    <row r="6" spans="1:11" s="2" customFormat="1" ht="16">
      <c r="A6" s="134"/>
      <c r="B6" s="134"/>
      <c r="C6" s="34" t="s">
        <v>28</v>
      </c>
      <c r="D6" s="78">
        <f>'S1&amp;S2'!F34</f>
        <v>56453.977200000008</v>
      </c>
      <c r="E6" s="34" t="s">
        <v>99</v>
      </c>
      <c r="F6" s="34" t="s">
        <v>100</v>
      </c>
      <c r="G6" s="229">
        <f>'Emmiss.&amp;convers. factors'!E48</f>
        <v>1.7688678454243791E-2</v>
      </c>
      <c r="H6" s="244" t="str">
        <f>'Emmiss.&amp;convers. factors'!F48</f>
        <v>BEIS/DEFRA (2019): WTT - UK &amp; overseas elec - New Zealand</v>
      </c>
      <c r="I6" s="228">
        <f>G6*D6</f>
        <v>998.59625015401036</v>
      </c>
      <c r="J6" s="227">
        <f>I6/'Emmiss.&amp;convers. factors'!$E$66</f>
        <v>0.99859625015401032</v>
      </c>
      <c r="K6" s="117">
        <f>J6/$J$8</f>
        <v>0.23421555380370421</v>
      </c>
    </row>
    <row r="7" spans="1:11" s="2" customFormat="1" ht="17" thickBot="1">
      <c r="A7" s="134"/>
      <c r="B7" s="134"/>
      <c r="C7" s="125" t="s">
        <v>76</v>
      </c>
      <c r="D7" s="124">
        <f>'S1&amp;S2'!E6</f>
        <v>4761.6854249295402</v>
      </c>
      <c r="E7" s="37" t="s">
        <v>164</v>
      </c>
      <c r="F7" s="37" t="s">
        <v>217</v>
      </c>
      <c r="G7" s="123">
        <f>'Emmiss.&amp;convers. factors'!E49</f>
        <v>0.59792000000000001</v>
      </c>
      <c r="H7" s="307" t="str">
        <f>'Emmiss.&amp;convers. factors'!F49</f>
        <v>BEIS/DEFRA (2019): WTT - UK - Petrol 100% mineral</v>
      </c>
      <c r="I7" s="226">
        <f>G7*D7</f>
        <v>2847.1069492738707</v>
      </c>
      <c r="J7" s="226">
        <f>I7/'Emmiss.&amp;convers. factors'!$E$66</f>
        <v>2.8471069492738708</v>
      </c>
      <c r="K7" s="122">
        <f>J7/$J$8</f>
        <v>0.66777411867880565</v>
      </c>
    </row>
    <row r="8" spans="1:11" ht="16" thickTop="1">
      <c r="C8" s="207" t="s">
        <v>9</v>
      </c>
      <c r="D8" s="4"/>
      <c r="E8" s="4"/>
      <c r="F8" s="4"/>
      <c r="G8" s="4"/>
      <c r="H8" s="4"/>
      <c r="I8" s="155">
        <f>SUM(I5:I7)</f>
        <v>4263.5778620873862</v>
      </c>
      <c r="J8" s="155">
        <f>SUM(J5:J7)</f>
        <v>4.2635778620873861</v>
      </c>
      <c r="K8" s="162">
        <f>J8/$J$8</f>
        <v>1</v>
      </c>
    </row>
    <row r="9" spans="1:11">
      <c r="C9" s="1"/>
    </row>
    <row r="10" spans="1:11" ht="75" customHeight="1">
      <c r="C10" s="449" t="s">
        <v>398</v>
      </c>
      <c r="D10" s="449"/>
      <c r="E10" s="449"/>
      <c r="F10" s="449"/>
      <c r="G10" s="449"/>
      <c r="H10" s="449"/>
      <c r="I10" s="449"/>
    </row>
    <row r="12" spans="1:11">
      <c r="C12" s="1"/>
    </row>
    <row r="14" spans="1:11">
      <c r="C14" s="1"/>
    </row>
    <row r="15" spans="1:11">
      <c r="C15" s="1"/>
    </row>
  </sheetData>
  <mergeCells count="2">
    <mergeCell ref="C1:F1"/>
    <mergeCell ref="C10:I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S18"/>
  <sheetViews>
    <sheetView showGridLines="0" topLeftCell="B1" zoomScale="85" zoomScaleNormal="85" workbookViewId="0">
      <selection activeCell="N19" sqref="N19"/>
    </sheetView>
  </sheetViews>
  <sheetFormatPr baseColWidth="10" defaultColWidth="9.1640625" defaultRowHeight="15"/>
  <cols>
    <col min="1" max="2" width="9.1640625" style="130"/>
    <col min="3" max="3" width="26.6640625" style="130" customWidth="1"/>
    <col min="4" max="4" width="16.33203125" style="130" bestFit="1" customWidth="1"/>
    <col min="5" max="5" width="14.6640625" style="130" customWidth="1"/>
    <col min="6" max="6" width="21.1640625" style="130" customWidth="1"/>
    <col min="7" max="7" width="14.33203125" style="130" bestFit="1" customWidth="1"/>
    <col min="8" max="8" width="17.33203125" style="130" customWidth="1"/>
    <col min="9" max="9" width="6.33203125" style="130" bestFit="1" customWidth="1"/>
    <col min="10" max="10" width="15.5" style="130" bestFit="1" customWidth="1"/>
    <col min="11" max="11" width="15.5" style="130" customWidth="1"/>
    <col min="12" max="12" width="24.5" style="130" customWidth="1"/>
    <col min="13" max="13" width="26.1640625" style="130" customWidth="1"/>
    <col min="14" max="14" width="25" style="130" bestFit="1" customWidth="1"/>
    <col min="15" max="16" width="24.5" style="130" customWidth="1"/>
    <col min="17" max="17" width="9.6640625" style="130" bestFit="1" customWidth="1"/>
    <col min="18" max="18" width="12" style="130" customWidth="1"/>
    <col min="19" max="19" width="7.5" style="130" bestFit="1" customWidth="1"/>
    <col min="20" max="16384" width="9.1640625" style="130"/>
  </cols>
  <sheetData>
    <row r="1" spans="3:19">
      <c r="C1" s="455" t="s">
        <v>50</v>
      </c>
      <c r="D1" s="456"/>
      <c r="E1" s="457"/>
    </row>
    <row r="2" spans="3:19">
      <c r="C2" s="129" t="s">
        <v>36</v>
      </c>
    </row>
    <row r="3" spans="3:19">
      <c r="C3" s="129"/>
      <c r="L3" s="10" t="s">
        <v>415</v>
      </c>
      <c r="N3" s="10" t="s">
        <v>416</v>
      </c>
    </row>
    <row r="4" spans="3:19" s="128" customFormat="1" ht="41.25" customHeight="1">
      <c r="C4" s="136" t="s">
        <v>8</v>
      </c>
      <c r="D4" s="136" t="s">
        <v>52</v>
      </c>
      <c r="E4" s="136" t="s">
        <v>229</v>
      </c>
      <c r="F4" s="136" t="s">
        <v>218</v>
      </c>
      <c r="G4" s="136" t="s">
        <v>219</v>
      </c>
      <c r="H4" s="136" t="s">
        <v>456</v>
      </c>
      <c r="I4" s="374" t="s">
        <v>37</v>
      </c>
      <c r="J4" s="374" t="s">
        <v>454</v>
      </c>
      <c r="K4" s="374" t="s">
        <v>455</v>
      </c>
      <c r="L4" s="136" t="s">
        <v>22</v>
      </c>
      <c r="M4" s="136" t="s">
        <v>19</v>
      </c>
      <c r="N4" s="374" t="s">
        <v>445</v>
      </c>
      <c r="O4" s="136" t="s">
        <v>22</v>
      </c>
      <c r="P4" s="374"/>
      <c r="Q4" s="136" t="s">
        <v>15</v>
      </c>
      <c r="R4" s="136" t="s">
        <v>18</v>
      </c>
      <c r="S4" s="136" t="s">
        <v>51</v>
      </c>
    </row>
    <row r="5" spans="3:19" s="128" customFormat="1">
      <c r="C5" s="331" t="s">
        <v>79</v>
      </c>
      <c r="D5" s="331" t="s">
        <v>360</v>
      </c>
      <c r="E5" s="384">
        <f>3*0.5</f>
        <v>1.5</v>
      </c>
      <c r="F5" s="330">
        <f>E5*'Emmiss.&amp;convers. factors'!E69</f>
        <v>300</v>
      </c>
      <c r="G5" s="330">
        <v>12</v>
      </c>
      <c r="H5" s="330">
        <f>F5*G5</f>
        <v>3600</v>
      </c>
      <c r="I5" s="328" t="s">
        <v>133</v>
      </c>
      <c r="J5" s="409">
        <f>'Emmiss.&amp;convers. factors'!$C$75</f>
        <v>0.68290000000000006</v>
      </c>
      <c r="K5" s="330">
        <f>H5*J5</f>
        <v>2458.44</v>
      </c>
      <c r="L5" s="373">
        <f>'Emmiss.&amp;convers. factors'!E59</f>
        <v>2.1353799999999999E-2</v>
      </c>
      <c r="M5" s="368" t="str">
        <f>'Emmiss.&amp;convers. factors'!F59</f>
        <v>BEIS/DEFRA (2019): Waste disposal; Paper and board mixed, closed-loop, kg</v>
      </c>
      <c r="N5" s="386">
        <v>10</v>
      </c>
      <c r="O5" s="332">
        <f>'Emmiss.&amp;convers. factors'!E18</f>
        <v>1.36E-4</v>
      </c>
      <c r="P5" s="373" t="str">
        <f>'Emmiss.&amp;convers. factors'!F18</f>
        <v>MfE (2019): Road freight by truck, kgkm</v>
      </c>
      <c r="Q5" s="372">
        <f>K5*(L5+N5*O5)</f>
        <v>55.840514472000002</v>
      </c>
      <c r="R5" s="372">
        <f>Q5/'Emmiss.&amp;convers. factors'!$E$66</f>
        <v>5.5840514472000002E-2</v>
      </c>
      <c r="S5" s="329">
        <f t="shared" ref="S5:S12" si="0">R5/$R$12</f>
        <v>4.2369223953873988E-3</v>
      </c>
    </row>
    <row r="6" spans="3:19" s="128" customFormat="1">
      <c r="C6" s="372" t="s">
        <v>227</v>
      </c>
      <c r="D6" s="330" t="s">
        <v>267</v>
      </c>
      <c r="E6" s="372">
        <v>3</v>
      </c>
      <c r="F6" s="372">
        <f>E6*'Emmiss.&amp;convers. factors'!E70</f>
        <v>600</v>
      </c>
      <c r="G6" s="330">
        <v>26</v>
      </c>
      <c r="H6" s="330">
        <f>F6*G6</f>
        <v>15600</v>
      </c>
      <c r="I6" s="328" t="s">
        <v>133</v>
      </c>
      <c r="J6" s="409">
        <f>'Emmiss.&amp;convers. factors'!$C$75</f>
        <v>0.68290000000000006</v>
      </c>
      <c r="K6" s="330">
        <f t="shared" ref="K6:K11" si="1">H6*J6</f>
        <v>10653.240000000002</v>
      </c>
      <c r="L6" s="333">
        <f>'Emmiss.&amp;convers. factors'!E7</f>
        <v>1.1713748536425119</v>
      </c>
      <c r="M6" s="367" t="str">
        <f>'Emmiss.&amp;convers. factors'!F7</f>
        <v>MfE (2019): General waste</v>
      </c>
      <c r="N6" s="367">
        <v>10</v>
      </c>
      <c r="O6" s="370">
        <f>'Emmiss.&amp;convers. factors'!E18</f>
        <v>1.36E-4</v>
      </c>
      <c r="P6" s="372" t="str">
        <f>'Emmiss.&amp;convers. factors'!F18</f>
        <v>MfE (2019): Road freight by truck, kgkm</v>
      </c>
      <c r="Q6" s="372">
        <f>K6*(L6+N6*O6)</f>
        <v>12493.425852218556</v>
      </c>
      <c r="R6" s="372">
        <f>Q6/'Emmiss.&amp;convers. factors'!$E$66</f>
        <v>12.493425852218556</v>
      </c>
      <c r="S6" s="329">
        <f t="shared" si="0"/>
        <v>0.94794391292578661</v>
      </c>
    </row>
    <row r="7" spans="3:19" s="128" customFormat="1">
      <c r="C7" s="331" t="s">
        <v>424</v>
      </c>
      <c r="D7" s="330" t="s">
        <v>426</v>
      </c>
      <c r="E7" s="328" t="s">
        <v>301</v>
      </c>
      <c r="F7" s="328" t="s">
        <v>301</v>
      </c>
      <c r="G7" s="328" t="s">
        <v>301</v>
      </c>
      <c r="H7" s="328">
        <v>13</v>
      </c>
      <c r="I7" s="328" t="s">
        <v>432</v>
      </c>
      <c r="J7" s="409">
        <v>1</v>
      </c>
      <c r="K7" s="330">
        <f t="shared" si="1"/>
        <v>13</v>
      </c>
      <c r="L7" s="369">
        <f>'Emmiss.&amp;convers. factors'!E9</f>
        <v>48.479433311782074</v>
      </c>
      <c r="M7" s="366" t="str">
        <f>'Emmiss.&amp;convers. factors'!F9</f>
        <v>MfE (2019): Wastewater - Average for wastewater treatment plants, per capita</v>
      </c>
      <c r="N7" s="366">
        <v>0</v>
      </c>
      <c r="O7" s="323" t="s">
        <v>301</v>
      </c>
      <c r="P7" s="323" t="s">
        <v>301</v>
      </c>
      <c r="Q7" s="372">
        <f>K7*L7</f>
        <v>630.23263305316698</v>
      </c>
      <c r="R7" s="372">
        <f>Q7/'Emmiss.&amp;convers. factors'!$E$66</f>
        <v>0.63023263305316701</v>
      </c>
      <c r="S7" s="329">
        <f t="shared" si="0"/>
        <v>4.7819164678825951E-2</v>
      </c>
    </row>
    <row r="8" spans="3:19" s="128" customFormat="1">
      <c r="C8" s="387" t="s">
        <v>446</v>
      </c>
      <c r="D8" s="387"/>
      <c r="E8" s="388"/>
      <c r="F8" s="388"/>
      <c r="G8" s="388"/>
      <c r="H8" s="388"/>
      <c r="I8" s="388" t="s">
        <v>133</v>
      </c>
      <c r="J8" s="410"/>
      <c r="K8" s="412">
        <f t="shared" si="1"/>
        <v>0</v>
      </c>
      <c r="L8" s="389">
        <f>'Emmiss.&amp;convers. factors'!E60</f>
        <v>2.1353799999999999E-2</v>
      </c>
      <c r="M8" s="406" t="str">
        <f>'Emmiss.&amp;convers. factors'!F60</f>
        <v>BEIS/DEFRA (2019): Waste disposal; glass, closed-loop, kg</v>
      </c>
      <c r="N8" s="390">
        <v>0</v>
      </c>
      <c r="O8" s="405">
        <f>'Emmiss.&amp;convers. factors'!E18</f>
        <v>1.36E-4</v>
      </c>
      <c r="P8" s="405" t="str">
        <f>'Emmiss.&amp;convers. factors'!F18</f>
        <v>MfE (2019): Road freight by truck, kgkm</v>
      </c>
      <c r="Q8" s="392">
        <f>K8*(L8+N8*O8)</f>
        <v>0</v>
      </c>
      <c r="R8" s="392">
        <f>Q8/'Emmiss.&amp;convers. factors'!$E$66</f>
        <v>0</v>
      </c>
      <c r="S8" s="393">
        <f t="shared" si="0"/>
        <v>0</v>
      </c>
    </row>
    <row r="9" spans="3:19" s="128" customFormat="1">
      <c r="C9" s="387" t="s">
        <v>447</v>
      </c>
      <c r="D9" s="387"/>
      <c r="E9" s="388"/>
      <c r="F9" s="388"/>
      <c r="G9" s="388"/>
      <c r="H9" s="388"/>
      <c r="I9" s="388" t="s">
        <v>133</v>
      </c>
      <c r="J9" s="410"/>
      <c r="K9" s="412">
        <f t="shared" si="1"/>
        <v>0</v>
      </c>
      <c r="L9" s="389">
        <f>'Emmiss.&amp;convers. factors'!E61</f>
        <v>2.1353799999999999E-2</v>
      </c>
      <c r="M9" s="406" t="str">
        <f>'Emmiss.&amp;convers. factors'!F61</f>
        <v>BEIS/DEFRA (2019): Waste disposal; plastic, closed-loop, kg</v>
      </c>
      <c r="N9" s="390">
        <v>0</v>
      </c>
      <c r="O9" s="405">
        <f>'Emmiss.&amp;convers. factors'!E18</f>
        <v>1.36E-4</v>
      </c>
      <c r="P9" s="405" t="str">
        <f>'Emmiss.&amp;convers. factors'!F18</f>
        <v>MfE (2019): Road freight by truck, kgkm</v>
      </c>
      <c r="Q9" s="392">
        <f>K9*(L9+N9*O9)</f>
        <v>0</v>
      </c>
      <c r="R9" s="392">
        <f>Q9/'Emmiss.&amp;convers. factors'!$E$66</f>
        <v>0</v>
      </c>
      <c r="S9" s="393">
        <f t="shared" si="0"/>
        <v>0</v>
      </c>
    </row>
    <row r="10" spans="3:19" s="128" customFormat="1">
      <c r="C10" s="392" t="s">
        <v>423</v>
      </c>
      <c r="D10" s="387" t="s">
        <v>428</v>
      </c>
      <c r="E10" s="388" t="s">
        <v>301</v>
      </c>
      <c r="F10" s="388" t="s">
        <v>301</v>
      </c>
      <c r="G10" s="388" t="s">
        <v>301</v>
      </c>
      <c r="H10" s="388"/>
      <c r="I10" s="388" t="s">
        <v>133</v>
      </c>
      <c r="J10" s="410"/>
      <c r="K10" s="412">
        <f t="shared" si="1"/>
        <v>0</v>
      </c>
      <c r="L10" s="394">
        <f>'Emmiss.&amp;convers. factors'!E8</f>
        <v>0.17152000000000001</v>
      </c>
      <c r="M10" s="395" t="str">
        <f>'Emmiss.&amp;convers. factors'!F8</f>
        <v>MfE (2019): Composting</v>
      </c>
      <c r="N10" s="396">
        <v>0</v>
      </c>
      <c r="O10" s="391" t="s">
        <v>301</v>
      </c>
      <c r="P10" s="391" t="s">
        <v>301</v>
      </c>
      <c r="Q10" s="392">
        <f>H10*L10</f>
        <v>0</v>
      </c>
      <c r="R10" s="392">
        <f>Q10/'Emmiss.&amp;convers. factors'!$E$66</f>
        <v>0</v>
      </c>
      <c r="S10" s="393">
        <f t="shared" si="0"/>
        <v>0</v>
      </c>
    </row>
    <row r="11" spans="3:19" s="128" customFormat="1" ht="16" thickBot="1">
      <c r="C11" s="397" t="s">
        <v>422</v>
      </c>
      <c r="D11" s="398" t="s">
        <v>428</v>
      </c>
      <c r="E11" s="399" t="s">
        <v>301</v>
      </c>
      <c r="F11" s="399" t="s">
        <v>301</v>
      </c>
      <c r="G11" s="399" t="s">
        <v>301</v>
      </c>
      <c r="H11" s="399"/>
      <c r="I11" s="399" t="s">
        <v>133</v>
      </c>
      <c r="J11" s="411"/>
      <c r="K11" s="413">
        <f t="shared" si="1"/>
        <v>0</v>
      </c>
      <c r="L11" s="400">
        <f>'Emmiss.&amp;convers. factors'!E8</f>
        <v>0.17152000000000001</v>
      </c>
      <c r="M11" s="401" t="str">
        <f>'Emmiss.&amp;convers. factors'!F8</f>
        <v>MfE (2019): Composting</v>
      </c>
      <c r="N11" s="402">
        <v>0</v>
      </c>
      <c r="O11" s="403" t="s">
        <v>301</v>
      </c>
      <c r="P11" s="403" t="s">
        <v>301</v>
      </c>
      <c r="Q11" s="397">
        <f>H11*L11</f>
        <v>0</v>
      </c>
      <c r="R11" s="397">
        <f>Q11/'Emmiss.&amp;convers. factors'!$E$66</f>
        <v>0</v>
      </c>
      <c r="S11" s="404">
        <f t="shared" si="0"/>
        <v>0</v>
      </c>
    </row>
    <row r="12" spans="3:19" ht="16" thickTop="1">
      <c r="C12" s="180" t="s">
        <v>9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>
        <f>SUM(Q5:Q11)</f>
        <v>13179.498999743722</v>
      </c>
      <c r="R12" s="180">
        <f>SUM(R5:R11)</f>
        <v>13.179498999743723</v>
      </c>
      <c r="S12" s="189">
        <f t="shared" si="0"/>
        <v>1</v>
      </c>
    </row>
    <row r="13" spans="3:19">
      <c r="D13" s="114"/>
      <c r="E13" s="114"/>
      <c r="F13" s="114"/>
    </row>
    <row r="14" spans="3:19">
      <c r="C14" s="114" t="s">
        <v>25</v>
      </c>
    </row>
    <row r="15" spans="3:19">
      <c r="C15" s="113" t="s">
        <v>230</v>
      </c>
    </row>
    <row r="16" spans="3:19">
      <c r="C16" s="118" t="s">
        <v>231</v>
      </c>
    </row>
    <row r="17" spans="3:3">
      <c r="C17" s="118" t="s">
        <v>401</v>
      </c>
    </row>
    <row r="18" spans="3:3">
      <c r="C18" s="118" t="s">
        <v>443</v>
      </c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6"/>
  <sheetViews>
    <sheetView showGridLines="0" zoomScale="85" zoomScaleNormal="85" workbookViewId="0">
      <selection activeCell="F5" sqref="F5"/>
    </sheetView>
  </sheetViews>
  <sheetFormatPr baseColWidth="10" defaultColWidth="9.1640625" defaultRowHeight="15"/>
  <cols>
    <col min="1" max="2" width="9.1640625" style="76"/>
    <col min="3" max="3" width="34.5" style="14" customWidth="1"/>
    <col min="4" max="4" width="12.1640625" style="14" customWidth="1"/>
    <col min="5" max="5" width="21.83203125" style="14" customWidth="1"/>
    <col min="6" max="6" width="21.1640625" style="14" customWidth="1"/>
    <col min="7" max="7" width="63.5" style="14" customWidth="1"/>
    <col min="8" max="8" width="15.83203125" style="14" customWidth="1"/>
    <col min="9" max="9" width="88" style="14" customWidth="1"/>
    <col min="10" max="10" width="18.5" style="14" bestFit="1" customWidth="1"/>
    <col min="11" max="11" width="17.33203125" style="14" bestFit="1" customWidth="1"/>
    <col min="12" max="12" width="12.5" style="14" bestFit="1" customWidth="1"/>
    <col min="13" max="13" width="12.83203125" style="14" bestFit="1" customWidth="1"/>
    <col min="14" max="16384" width="9.1640625" style="14"/>
  </cols>
  <sheetData>
    <row r="1" spans="3:13">
      <c r="C1" s="459" t="s">
        <v>53</v>
      </c>
      <c r="D1" s="459"/>
      <c r="E1" s="459"/>
    </row>
    <row r="2" spans="3:13">
      <c r="C2" s="9" t="s">
        <v>36</v>
      </c>
      <c r="E2" s="458"/>
      <c r="F2" s="458"/>
      <c r="H2" s="17"/>
    </row>
    <row r="3" spans="3:13">
      <c r="E3" s="18"/>
      <c r="F3" s="10" t="s">
        <v>55</v>
      </c>
      <c r="G3" s="18"/>
      <c r="H3" s="10" t="s">
        <v>56</v>
      </c>
    </row>
    <row r="4" spans="3:13" ht="60.75" customHeight="1">
      <c r="C4" s="11" t="s">
        <v>54</v>
      </c>
      <c r="D4" s="11" t="s">
        <v>20</v>
      </c>
      <c r="E4" s="11" t="s">
        <v>21</v>
      </c>
      <c r="F4" s="11" t="s">
        <v>22</v>
      </c>
      <c r="G4" s="11" t="s">
        <v>19</v>
      </c>
      <c r="H4" s="11" t="s">
        <v>309</v>
      </c>
      <c r="I4" s="11" t="s">
        <v>19</v>
      </c>
      <c r="J4" s="11" t="s">
        <v>15</v>
      </c>
      <c r="K4" s="11" t="s">
        <v>18</v>
      </c>
      <c r="L4" s="11" t="s">
        <v>59</v>
      </c>
    </row>
    <row r="5" spans="3:13" ht="16">
      <c r="C5" s="253" t="s">
        <v>317</v>
      </c>
      <c r="D5" s="252">
        <f>'C6_detailed'!R15</f>
        <v>290390</v>
      </c>
      <c r="E5" s="289" t="s">
        <v>234</v>
      </c>
      <c r="F5" s="288">
        <f>'Emmiss.&amp;convers. factors'!E10</f>
        <v>0.11131000000000001</v>
      </c>
      <c r="G5" s="308" t="str">
        <f>'Emmiss.&amp;convers. factors'!F10</f>
        <v>MfE (2019): Air travel international - Long-haul</v>
      </c>
      <c r="H5" s="288">
        <f>'Emmiss.&amp;convers. factors'!E50</f>
        <v>1.9800000000000002E-2</v>
      </c>
      <c r="I5" s="308" t="str">
        <f>'Emmiss.&amp;convers. factors'!F50</f>
        <v>BEIS/DEFRA (2019): WTT- UK -  Long-haul Int (non-uk) air travel</v>
      </c>
      <c r="J5" s="252">
        <f>D5*(F5+H5)</f>
        <v>38073.032899999998</v>
      </c>
      <c r="K5" s="286">
        <f>J5/'Emmiss.&amp;convers. factors'!$E$66</f>
        <v>38.073032900000001</v>
      </c>
      <c r="L5" s="310">
        <f t="shared" ref="L5:L20" si="0">K5/$K$20</f>
        <v>0.64296893446100589</v>
      </c>
    </row>
    <row r="6" spans="3:13" ht="16">
      <c r="C6" s="253" t="s">
        <v>318</v>
      </c>
      <c r="D6" s="252">
        <f>'C6_detailed'!R16</f>
        <v>57186</v>
      </c>
      <c r="E6" s="289" t="s">
        <v>234</v>
      </c>
      <c r="F6" s="288">
        <f>'Emmiss.&amp;convers. factors'!E11</f>
        <v>0.12966972332774199</v>
      </c>
      <c r="G6" s="308" t="str">
        <f>'Emmiss.&amp;convers. factors'!F11</f>
        <v xml:space="preserve">MfE (2019): Air travel domestic- National average </v>
      </c>
      <c r="H6" s="288">
        <f>'Emmiss.&amp;convers. factors'!E51</f>
        <v>2.7910000000000001E-2</v>
      </c>
      <c r="I6" s="308" t="str">
        <f>'Emmiss.&amp;convers. factors'!F51</f>
        <v>BEIS/DEFRA (2019): WTT - UK - Domestic air travel</v>
      </c>
      <c r="J6" s="252">
        <f t="shared" ref="J6:J19" si="1">D6*(F6+H6)</f>
        <v>9011.3540582202531</v>
      </c>
      <c r="K6" s="286">
        <f>J6/'Emmiss.&amp;convers. factors'!$E$66</f>
        <v>9.0113540582202525</v>
      </c>
      <c r="L6" s="310">
        <f t="shared" si="0"/>
        <v>0.15218174848541519</v>
      </c>
    </row>
    <row r="7" spans="3:13" s="76" customFormat="1" ht="16">
      <c r="C7" s="287" t="s">
        <v>307</v>
      </c>
      <c r="D7" s="252">
        <f>SUM('C6_detailed'!Q18:Q20)</f>
        <v>664.74</v>
      </c>
      <c r="E7" s="253" t="s">
        <v>121</v>
      </c>
      <c r="F7" s="288">
        <f>'Emmiss.&amp;convers. factors'!E12</f>
        <v>0.22411188061808227</v>
      </c>
      <c r="G7" s="286" t="str">
        <f>'Emmiss.&amp;convers. factors'!F12</f>
        <v>MfE (2019): Taxi travel - distance travelled</v>
      </c>
      <c r="H7" s="288">
        <f>'Emmiss.&amp;convers. factors'!E53</f>
        <v>5.0250000000000003E-2</v>
      </c>
      <c r="I7" s="308" t="str">
        <f>'Emmiss.&amp;convers. factors'!F53</f>
        <v>BEIS/DEFRA (2019): WTT- pass vehs &amp; travel- land; taxis, Regular taxi, km</v>
      </c>
      <c r="J7" s="252">
        <f t="shared" si="1"/>
        <v>182.37931652206399</v>
      </c>
      <c r="K7" s="286">
        <f>J7/'Emmiss.&amp;convers. factors'!$E$66</f>
        <v>0.18237931652206399</v>
      </c>
      <c r="L7" s="310">
        <f t="shared" si="0"/>
        <v>3.0799814430312435E-3</v>
      </c>
    </row>
    <row r="8" spans="3:13" ht="16">
      <c r="C8" s="253" t="s">
        <v>296</v>
      </c>
      <c r="D8" s="252">
        <f>SUM('C6_detailed'!Q21:Q22)</f>
        <v>605.84666666666669</v>
      </c>
      <c r="E8" s="253" t="s">
        <v>121</v>
      </c>
      <c r="F8" s="288">
        <f>'Emmiss.&amp;convers. factors'!E14</f>
        <v>0.20681532623188292</v>
      </c>
      <c r="G8" s="308" t="str">
        <f>'Emmiss.&amp;convers. factors'!F14</f>
        <v>MfE (2019): Rental car - petrol, km</v>
      </c>
      <c r="H8" s="288">
        <f>'Emmiss.&amp;convers. factors'!E54</f>
        <v>4.9110000000000001E-2</v>
      </c>
      <c r="I8" s="308" t="str">
        <f>'Emmiss.&amp;convers. factors'!F54</f>
        <v>BEIS/DEFRA (2019): WTT- pass vehs &amp; travel- land; cars (by size), Average car (Petrol), km</v>
      </c>
      <c r="J8" s="252">
        <f t="shared" si="1"/>
        <v>155.05150581316551</v>
      </c>
      <c r="K8" s="286">
        <f>J8/'Emmiss.&amp;convers. factors'!$E$66</f>
        <v>0.15505150581316551</v>
      </c>
      <c r="L8" s="310">
        <f t="shared" si="0"/>
        <v>2.6184754374865022E-3</v>
      </c>
    </row>
    <row r="9" spans="3:13" s="76" customFormat="1" ht="16">
      <c r="C9" s="253" t="s">
        <v>296</v>
      </c>
      <c r="D9" s="252">
        <f>'C6_detailed'!Q23</f>
        <v>22.9</v>
      </c>
      <c r="E9" s="253" t="s">
        <v>164</v>
      </c>
      <c r="F9" s="288">
        <f>'Emmiss.&amp;convers. factors'!E4</f>
        <v>2.44745561484612</v>
      </c>
      <c r="G9" s="285" t="str">
        <f>'Emmiss.&amp;convers. factors'!F4</f>
        <v>MfE (2019): Transport Fuel - Premium petrol</v>
      </c>
      <c r="H9" s="288">
        <f>'Emmiss.&amp;convers. factors'!E49</f>
        <v>0.59792000000000001</v>
      </c>
      <c r="I9" s="308" t="str">
        <f>'Emmiss.&amp;convers. factors'!F49</f>
        <v>BEIS/DEFRA (2019): WTT - UK - Petrol 100% mineral</v>
      </c>
      <c r="J9" s="252">
        <f>D9*(F9+H9)</f>
        <v>69.739101579976136</v>
      </c>
      <c r="K9" s="286">
        <f>J9/'Emmiss.&amp;convers. factors'!$E$66</f>
        <v>6.9739101579976134E-2</v>
      </c>
      <c r="L9" s="310">
        <f t="shared" si="0"/>
        <v>1.1777384783323924E-3</v>
      </c>
      <c r="M9" s="201"/>
    </row>
    <row r="10" spans="3:13" s="201" customFormat="1" ht="16">
      <c r="C10" s="313" t="s">
        <v>404</v>
      </c>
      <c r="D10" s="252">
        <f>'C6_detailed'!Q24</f>
        <v>289.10567304792374</v>
      </c>
      <c r="E10" s="253" t="s">
        <v>164</v>
      </c>
      <c r="F10" s="314">
        <f>'Emmiss.&amp;convers. factors'!E4</f>
        <v>2.44745561484612</v>
      </c>
      <c r="G10" s="315" t="str">
        <f>'Emmiss.&amp;convers. factors'!F4</f>
        <v>MfE (2019): Transport Fuel - Premium petrol</v>
      </c>
      <c r="H10" s="288">
        <f>'Emmiss.&amp;convers. factors'!E49</f>
        <v>0.59792000000000001</v>
      </c>
      <c r="I10" s="288" t="str">
        <f>'Emmiss.&amp;convers. factors'!F49</f>
        <v>BEIS/DEFRA (2019): WTT - UK - Petrol 100% mineral</v>
      </c>
      <c r="J10" s="252">
        <f>D10*(F10+H10)</f>
        <v>880.43536681382204</v>
      </c>
      <c r="K10" s="286">
        <f>J10/'Emmiss.&amp;convers. factors'!$E$66</f>
        <v>0.88043536681382206</v>
      </c>
      <c r="L10" s="310">
        <f t="shared" si="0"/>
        <v>1.4868597181341654E-2</v>
      </c>
    </row>
    <row r="11" spans="3:13" s="76" customFormat="1" ht="16">
      <c r="C11" s="253" t="s">
        <v>108</v>
      </c>
      <c r="D11" s="252">
        <f>'C6_detailed'!Q25</f>
        <v>61.4</v>
      </c>
      <c r="E11" s="253" t="s">
        <v>121</v>
      </c>
      <c r="F11" s="284">
        <f>'Emmiss.&amp;convers. factors'!E52</f>
        <v>1.8737999999999998E-2</v>
      </c>
      <c r="G11" s="253" t="str">
        <f>'Emmiss.&amp;convers. factors'!F52</f>
        <v>BEIS/DEFRA (2019) Business travel - sea, ferry, foot passenger</v>
      </c>
      <c r="H11" s="284">
        <f>'Emmiss.&amp;convers. factors'!E56</f>
        <v>3.6189999999999998E-3</v>
      </c>
      <c r="I11" s="253" t="str">
        <f>'Emmiss.&amp;convers. factors'!F56</f>
        <v>BEIS/DEFRA (2019): WTT Business travel - sea, WTT - ferry, foot passenger</v>
      </c>
      <c r="J11" s="252">
        <f t="shared" si="1"/>
        <v>1.3727197999999998</v>
      </c>
      <c r="K11" s="286">
        <f>J11/'Emmiss.&amp;convers. factors'!$E$66</f>
        <v>1.3727197999999997E-3</v>
      </c>
      <c r="L11" s="310">
        <f t="shared" si="0"/>
        <v>2.3182187493119964E-5</v>
      </c>
    </row>
    <row r="12" spans="3:13" ht="16">
      <c r="C12" s="283" t="s">
        <v>319</v>
      </c>
      <c r="D12" s="282">
        <f>'C6_detailed'!Q28</f>
        <v>47</v>
      </c>
      <c r="E12" s="283" t="s">
        <v>106</v>
      </c>
      <c r="F12" s="278">
        <f>'Emmiss.&amp;convers. factors'!E19</f>
        <v>12.3</v>
      </c>
      <c r="G12" s="283" t="str">
        <f>'Emmiss.&amp;convers. factors'!F19</f>
        <v>MfE (2019): Hotel stay - New Zealand</v>
      </c>
      <c r="H12" s="274">
        <v>0</v>
      </c>
      <c r="I12" s="273" t="s">
        <v>301</v>
      </c>
      <c r="J12" s="252">
        <f>D12*(F12+H12)</f>
        <v>578.1</v>
      </c>
      <c r="K12" s="286">
        <f>J12/'Emmiss.&amp;convers. factors'!$E$66</f>
        <v>0.57810000000000006</v>
      </c>
      <c r="L12" s="310">
        <f t="shared" si="0"/>
        <v>9.76282456898535E-3</v>
      </c>
    </row>
    <row r="13" spans="3:13" ht="16">
      <c r="C13" s="283" t="s">
        <v>320</v>
      </c>
      <c r="D13" s="282">
        <f>'C6_detailed'!Q29</f>
        <v>22</v>
      </c>
      <c r="E13" s="283" t="s">
        <v>106</v>
      </c>
      <c r="F13" s="278">
        <f>'Emmiss.&amp;convers. factors'!E20</f>
        <v>65.099999999999994</v>
      </c>
      <c r="G13" s="283" t="str">
        <f>'Emmiss.&amp;convers. factors'!F20</f>
        <v>MfE (2019): Hotel stay - Australia</v>
      </c>
      <c r="H13" s="274">
        <v>0</v>
      </c>
      <c r="I13" s="273" t="s">
        <v>301</v>
      </c>
      <c r="J13" s="252">
        <f t="shared" si="1"/>
        <v>1432.1999999999998</v>
      </c>
      <c r="K13" s="286">
        <f>J13/'Emmiss.&amp;convers. factors'!$E$66</f>
        <v>1.4321999999999999</v>
      </c>
      <c r="L13" s="310">
        <f t="shared" si="0"/>
        <v>2.4186675917143775E-2</v>
      </c>
    </row>
    <row r="14" spans="3:13" ht="16">
      <c r="C14" s="283" t="s">
        <v>321</v>
      </c>
      <c r="D14" s="282">
        <f>'C6_detailed'!Q30</f>
        <v>14</v>
      </c>
      <c r="E14" s="283" t="s">
        <v>106</v>
      </c>
      <c r="F14" s="278">
        <f>'Emmiss.&amp;convers. factors'!E21</f>
        <v>19</v>
      </c>
      <c r="G14" s="283" t="str">
        <f>'Emmiss.&amp;convers. factors'!F21</f>
        <v>MfE (2019): Hotel stay - Austria</v>
      </c>
      <c r="H14" s="274">
        <v>0</v>
      </c>
      <c r="I14" s="273" t="s">
        <v>301</v>
      </c>
      <c r="J14" s="252">
        <f t="shared" si="1"/>
        <v>266</v>
      </c>
      <c r="K14" s="286">
        <f>J14/'Emmiss.&amp;convers. factors'!$E$66</f>
        <v>0.26600000000000001</v>
      </c>
      <c r="L14" s="310">
        <f t="shared" si="0"/>
        <v>4.4921489973189814E-3</v>
      </c>
    </row>
    <row r="15" spans="3:13" ht="16">
      <c r="C15" s="283" t="s">
        <v>322</v>
      </c>
      <c r="D15" s="282">
        <f>'C6_detailed'!Q31</f>
        <v>6</v>
      </c>
      <c r="E15" s="283" t="s">
        <v>106</v>
      </c>
      <c r="F15" s="278">
        <f>'Emmiss.&amp;convers. factors'!E22</f>
        <v>6.6</v>
      </c>
      <c r="G15" s="283" t="str">
        <f>'Emmiss.&amp;convers. factors'!F22</f>
        <v>MfE (2019): Hotel stay - France</v>
      </c>
      <c r="H15" s="274">
        <v>0</v>
      </c>
      <c r="I15" s="283" t="s">
        <v>301</v>
      </c>
      <c r="J15" s="252">
        <f t="shared" si="1"/>
        <v>39.599999999999994</v>
      </c>
      <c r="K15" s="319">
        <f>J15/'Emmiss.&amp;convers. factors'!$E$66</f>
        <v>3.9599999999999996E-2</v>
      </c>
      <c r="L15" s="311">
        <f t="shared" si="0"/>
        <v>6.6875601614222412E-4</v>
      </c>
    </row>
    <row r="16" spans="3:13" ht="16">
      <c r="C16" s="283" t="s">
        <v>323</v>
      </c>
      <c r="D16" s="282">
        <f>'C6_detailed'!Q32</f>
        <v>5</v>
      </c>
      <c r="E16" s="283" t="s">
        <v>106</v>
      </c>
      <c r="F16" s="278">
        <f>'Emmiss.&amp;convers. factors'!E23</f>
        <v>126.7</v>
      </c>
      <c r="G16" s="283" t="str">
        <f>'Emmiss.&amp;convers. factors'!F23</f>
        <v>MfE (2019): Hotel stay - Indonesia</v>
      </c>
      <c r="H16" s="274">
        <v>0</v>
      </c>
      <c r="I16" s="283" t="s">
        <v>301</v>
      </c>
      <c r="J16" s="252">
        <f t="shared" si="1"/>
        <v>633.5</v>
      </c>
      <c r="K16" s="319">
        <f>J16/'Emmiss.&amp;convers. factors'!$E$66</f>
        <v>0.63349999999999995</v>
      </c>
      <c r="L16" s="311">
        <f t="shared" si="0"/>
        <v>1.0698407480457046E-2</v>
      </c>
      <c r="M16" s="14" t="s">
        <v>433</v>
      </c>
    </row>
    <row r="17" spans="3:13" s="201" customFormat="1" ht="16">
      <c r="C17" s="283" t="s">
        <v>466</v>
      </c>
      <c r="D17" s="282">
        <f>'C6_detailed'!Q35</f>
        <v>9948</v>
      </c>
      <c r="E17" s="289" t="s">
        <v>234</v>
      </c>
      <c r="F17" s="278">
        <f>'Emmiss.&amp;convers. factors'!E11</f>
        <v>0.12966972332774199</v>
      </c>
      <c r="G17" s="278" t="str">
        <f>'Emmiss.&amp;convers. factors'!F11</f>
        <v xml:space="preserve">MfE (2019): Air travel domestic- National average </v>
      </c>
      <c r="H17" s="274">
        <f>'Emmiss.&amp;convers. factors'!E51</f>
        <v>2.7910000000000001E-2</v>
      </c>
      <c r="I17" s="278" t="str">
        <f>'Emmiss.&amp;convers. factors'!F51</f>
        <v>BEIS/DEFRA (2019): WTT - UK - Domestic air travel</v>
      </c>
      <c r="J17" s="252">
        <f>D17*(F17+H17)</f>
        <v>1567.6030876643772</v>
      </c>
      <c r="K17" s="319">
        <f>J17/'Emmiss.&amp;convers. factors'!$E$66</f>
        <v>1.5676030876643772</v>
      </c>
      <c r="L17" s="311">
        <f t="shared" si="0"/>
        <v>2.6473333227239361E-2</v>
      </c>
      <c r="M17" s="311">
        <f>SUM(K17:K19)/K20</f>
        <v>0.13327252934584669</v>
      </c>
    </row>
    <row r="18" spans="3:13" s="201" customFormat="1" ht="16">
      <c r="C18" s="283" t="s">
        <v>464</v>
      </c>
      <c r="D18" s="282">
        <f>'C6_detailed'!Q36</f>
        <v>2017.2000000000003</v>
      </c>
      <c r="E18" s="283" t="s">
        <v>121</v>
      </c>
      <c r="F18" s="278">
        <f>'Emmiss.&amp;convers. factors'!E4</f>
        <v>2.44745561484612</v>
      </c>
      <c r="G18" s="278" t="str">
        <f>'Emmiss.&amp;convers. factors'!F4</f>
        <v>MfE (2019): Transport Fuel - Premium petrol</v>
      </c>
      <c r="H18" s="274">
        <f>'Emmiss.&amp;convers. factors'!E49</f>
        <v>0.59792000000000001</v>
      </c>
      <c r="I18" s="278" t="str">
        <f>'Emmiss.&amp;convers. factors'!F49</f>
        <v>BEIS/DEFRA (2019): WTT - UK - Petrol 100% mineral</v>
      </c>
      <c r="J18" s="252">
        <f>D18*(F18+H18)</f>
        <v>6143.1316902675935</v>
      </c>
      <c r="K18" s="319">
        <f>J18/'Emmiss.&amp;convers. factors'!$E$66</f>
        <v>6.1431316902675936</v>
      </c>
      <c r="L18" s="311">
        <f t="shared" si="0"/>
        <v>0.10374384534900011</v>
      </c>
    </row>
    <row r="19" spans="3:13" s="201" customFormat="1" ht="17" thickBot="1">
      <c r="C19" s="125" t="s">
        <v>465</v>
      </c>
      <c r="D19" s="272">
        <f>'C6_detailed'!Q37</f>
        <v>1262</v>
      </c>
      <c r="E19" s="125" t="s">
        <v>121</v>
      </c>
      <c r="F19" s="271">
        <f>'Emmiss.&amp;convers. factors'!E16</f>
        <v>0.11252040052849401</v>
      </c>
      <c r="G19" s="125" t="str">
        <f>'Emmiss.&amp;convers. factors'!F16</f>
        <v>MfE (2019): Motorcycle - petrol, km</v>
      </c>
      <c r="H19" s="270">
        <f>'Emmiss.&amp;convers. factors'!E57</f>
        <v>3.0839999999999999E-2</v>
      </c>
      <c r="I19" s="271" t="str">
        <f>'Emmiss.&amp;convers. factors'!F57</f>
        <v>BEIS/DEFRA (2019): WTT- pass vehs &amp; travel- land; motorbike, average, km</v>
      </c>
      <c r="J19" s="272">
        <f t="shared" si="1"/>
        <v>180.92082546695943</v>
      </c>
      <c r="K19" s="320">
        <f>J19/'Emmiss.&amp;convers. factors'!$E$66</f>
        <v>0.18092082546695942</v>
      </c>
      <c r="L19" s="312">
        <f t="shared" si="0"/>
        <v>3.0553507696072335E-3</v>
      </c>
    </row>
    <row r="20" spans="3:13" ht="16" thickTop="1">
      <c r="C20" s="198" t="s">
        <v>58</v>
      </c>
      <c r="D20" s="198"/>
      <c r="E20" s="198"/>
      <c r="F20" s="198"/>
      <c r="G20" s="198"/>
      <c r="H20" s="198"/>
      <c r="I20" s="198"/>
      <c r="J20" s="425">
        <f>SUM(J5:J19)</f>
        <v>59214.420572148192</v>
      </c>
      <c r="K20" s="208">
        <f>SUM(K5:K19)</f>
        <v>59.214420572148207</v>
      </c>
      <c r="L20" s="195">
        <f t="shared" si="0"/>
        <v>1</v>
      </c>
      <c r="M20" s="19"/>
    </row>
    <row r="22" spans="3:13" s="19" customFormat="1">
      <c r="D22" s="20"/>
      <c r="F22" s="21"/>
      <c r="H22" s="21"/>
      <c r="J22" s="22"/>
      <c r="K22" s="22"/>
    </row>
    <row r="23" spans="3:13" s="19" customFormat="1">
      <c r="D23" s="20"/>
      <c r="F23" s="21"/>
      <c r="H23" s="21"/>
      <c r="J23" s="22"/>
      <c r="K23" s="22"/>
    </row>
    <row r="24" spans="3:13" s="19" customFormat="1">
      <c r="C24" s="23"/>
      <c r="J24" s="22"/>
      <c r="K24" s="22"/>
    </row>
    <row r="25" spans="3:13" s="19" customFormat="1"/>
    <row r="26" spans="3:13" s="19" customFormat="1"/>
    <row r="27" spans="3:13" s="19" customFormat="1"/>
    <row r="28" spans="3:13" s="19" customFormat="1"/>
    <row r="29" spans="3:13" s="19" customFormat="1"/>
    <row r="30" spans="3:13" s="19" customFormat="1"/>
    <row r="31" spans="3:13" s="19" customFormat="1">
      <c r="C31" s="23"/>
    </row>
    <row r="32" spans="3:13" s="19" customFormat="1"/>
    <row r="33" spans="3:13" s="19" customFormat="1"/>
    <row r="34" spans="3:13" s="19" customFormat="1"/>
    <row r="35" spans="3:13" s="19" customFormat="1"/>
    <row r="36" spans="3:13" s="19" customFormat="1">
      <c r="C36" s="23"/>
    </row>
    <row r="37" spans="3:13" s="19" customFormat="1"/>
    <row r="38" spans="3:13" s="19" customFormat="1">
      <c r="C38" s="23"/>
      <c r="D38" s="23"/>
      <c r="E38" s="23"/>
      <c r="F38" s="8"/>
      <c r="G38" s="8"/>
      <c r="H38" s="8"/>
      <c r="I38" s="8"/>
      <c r="J38" s="8"/>
      <c r="L38" s="8"/>
      <c r="M38" s="8"/>
    </row>
    <row r="39" spans="3:13" s="19" customFormat="1">
      <c r="F39" s="24"/>
      <c r="G39" s="24"/>
      <c r="H39" s="25"/>
      <c r="I39" s="25"/>
      <c r="J39" s="24"/>
      <c r="L39" s="26"/>
      <c r="M39" s="26"/>
    </row>
    <row r="40" spans="3:13" s="19" customFormat="1">
      <c r="F40" s="24"/>
      <c r="G40" s="24"/>
      <c r="H40" s="27"/>
      <c r="I40" s="27"/>
      <c r="J40" s="24"/>
      <c r="L40" s="26"/>
      <c r="M40" s="26"/>
    </row>
    <row r="41" spans="3:13" s="19" customFormat="1">
      <c r="F41" s="24"/>
      <c r="G41" s="24"/>
      <c r="H41" s="27"/>
      <c r="I41" s="27"/>
      <c r="J41" s="24"/>
      <c r="L41" s="26"/>
      <c r="M41" s="26"/>
    </row>
    <row r="42" spans="3:13" s="19" customFormat="1">
      <c r="F42" s="24"/>
      <c r="G42" s="24"/>
      <c r="H42" s="27"/>
      <c r="I42" s="27"/>
      <c r="J42" s="24"/>
      <c r="L42" s="26"/>
      <c r="M42" s="26"/>
    </row>
    <row r="43" spans="3:13" s="19" customFormat="1">
      <c r="F43" s="24"/>
      <c r="G43" s="24"/>
      <c r="H43" s="27"/>
      <c r="I43" s="27"/>
      <c r="J43" s="24"/>
      <c r="L43" s="26"/>
      <c r="M43" s="26"/>
    </row>
    <row r="44" spans="3:13" s="19" customFormat="1">
      <c r="F44" s="24"/>
      <c r="G44" s="24"/>
      <c r="H44" s="25"/>
      <c r="I44" s="25"/>
      <c r="J44" s="24"/>
      <c r="L44" s="26"/>
      <c r="M44" s="26"/>
    </row>
    <row r="45" spans="3:13" s="19" customFormat="1">
      <c r="F45" s="24"/>
      <c r="G45" s="24"/>
      <c r="H45" s="27"/>
      <c r="I45" s="27"/>
      <c r="J45" s="24"/>
      <c r="L45" s="26"/>
      <c r="M45" s="26"/>
    </row>
    <row r="46" spans="3:13" s="19" customFormat="1">
      <c r="F46" s="24"/>
      <c r="G46" s="24"/>
      <c r="H46" s="27"/>
      <c r="I46" s="27"/>
      <c r="J46" s="24"/>
      <c r="L46" s="26"/>
      <c r="M46" s="26"/>
    </row>
    <row r="47" spans="3:13" s="19" customFormat="1">
      <c r="F47" s="24"/>
      <c r="G47" s="24"/>
      <c r="H47" s="27"/>
      <c r="I47" s="27"/>
      <c r="J47" s="24"/>
      <c r="L47" s="26"/>
      <c r="M47" s="26"/>
    </row>
    <row r="48" spans="3:13" s="19" customFormat="1">
      <c r="F48" s="24"/>
      <c r="G48" s="24"/>
      <c r="H48" s="27"/>
      <c r="I48" s="27"/>
      <c r="J48" s="24"/>
      <c r="L48" s="26"/>
      <c r="M48" s="26"/>
    </row>
    <row r="49" spans="3:13" s="19" customFormat="1">
      <c r="L49" s="26"/>
      <c r="M49" s="26"/>
    </row>
    <row r="50" spans="3:13" s="19" customFormat="1"/>
    <row r="51" spans="3:13" s="19" customFormat="1"/>
    <row r="52" spans="3:13" s="19" customFormat="1"/>
    <row r="53" spans="3:13" s="19" customFormat="1">
      <c r="C53" s="27"/>
    </row>
    <row r="54" spans="3:13" s="19" customFormat="1">
      <c r="C54" s="28"/>
      <c r="D54" s="27"/>
    </row>
    <row r="55" spans="3:13" s="19" customFormat="1"/>
    <row r="56" spans="3:13" s="19" customFormat="1"/>
  </sheetData>
  <mergeCells count="2">
    <mergeCell ref="E2:F2"/>
    <mergeCell ref="C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82673-4984-4D47-8BC3-5212E9B56A3F}">
  <dimension ref="A1:AA166"/>
  <sheetViews>
    <sheetView showGridLines="0" zoomScale="70" zoomScaleNormal="70" workbookViewId="0">
      <selection activeCell="M178" sqref="M178"/>
    </sheetView>
  </sheetViews>
  <sheetFormatPr baseColWidth="10" defaultColWidth="11.5" defaultRowHeight="15"/>
  <cols>
    <col min="1" max="1" width="14.33203125" style="134" customWidth="1"/>
    <col min="2" max="2" width="15.83203125" style="74" customWidth="1"/>
    <col min="3" max="3" width="18.6640625" style="74" customWidth="1"/>
    <col min="4" max="4" width="13" style="32" bestFit="1" customWidth="1"/>
    <col min="5" max="5" width="20.1640625" style="32" bestFit="1" customWidth="1"/>
    <col min="6" max="6" width="29" customWidth="1"/>
    <col min="7" max="7" width="11.5" style="32" hidden="1" customWidth="1"/>
    <col min="8" max="8" width="9.1640625" style="32" hidden="1" customWidth="1"/>
    <col min="9" max="9" width="17" style="32" bestFit="1" customWidth="1"/>
    <col min="10" max="10" width="13.83203125" style="32" bestFit="1" customWidth="1"/>
    <col min="11" max="11" width="11.5" style="134"/>
    <col min="12" max="12" width="26.1640625" style="32" bestFit="1" customWidth="1"/>
    <col min="13" max="13" width="78.1640625" style="32" bestFit="1" customWidth="1"/>
    <col min="14" max="14" width="12.33203125" style="32" bestFit="1" customWidth="1"/>
    <col min="15" max="15" width="12.33203125" style="151" bestFit="1" customWidth="1"/>
    <col min="16" max="16" width="15.6640625" style="151" bestFit="1" customWidth="1"/>
    <col min="17" max="17" width="19.5" style="32" customWidth="1"/>
    <col min="18" max="18" width="17.33203125" style="134" bestFit="1" customWidth="1"/>
    <col min="19" max="16384" width="11.5" style="32"/>
  </cols>
  <sheetData>
    <row r="1" spans="1:27" s="224" customFormat="1">
      <c r="A1" s="459" t="s">
        <v>330</v>
      </c>
      <c r="B1" s="459"/>
      <c r="C1" s="459"/>
    </row>
    <row r="2" spans="1:27" s="151" customFormat="1">
      <c r="A2" s="9" t="s">
        <v>36</v>
      </c>
      <c r="K2" s="134"/>
      <c r="R2" s="134"/>
    </row>
    <row r="3" spans="1:27" s="134" customFormat="1"/>
    <row r="4" spans="1:27" ht="32">
      <c r="A4" s="159" t="s">
        <v>265</v>
      </c>
      <c r="B4" s="145" t="s">
        <v>260</v>
      </c>
      <c r="C4" s="144" t="s">
        <v>345</v>
      </c>
      <c r="D4" s="145" t="s">
        <v>235</v>
      </c>
      <c r="E4" s="145" t="s">
        <v>236</v>
      </c>
      <c r="F4" s="143" t="s">
        <v>263</v>
      </c>
      <c r="G4" s="145" t="s">
        <v>264</v>
      </c>
      <c r="H4" s="145"/>
      <c r="I4" s="143" t="s">
        <v>270</v>
      </c>
      <c r="J4" s="142" t="s">
        <v>37</v>
      </c>
      <c r="L4" s="145" t="s">
        <v>266</v>
      </c>
      <c r="M4" s="141" t="s">
        <v>269</v>
      </c>
      <c r="N4" s="133" t="s">
        <v>237</v>
      </c>
      <c r="O4" s="133" t="s">
        <v>1</v>
      </c>
      <c r="P4" s="133" t="s">
        <v>249</v>
      </c>
      <c r="Q4" s="142" t="s">
        <v>270</v>
      </c>
      <c r="R4" s="142" t="s">
        <v>37</v>
      </c>
      <c r="S4" s="174" t="s">
        <v>343</v>
      </c>
    </row>
    <row r="5" spans="1:27">
      <c r="A5" s="181" t="s">
        <v>57</v>
      </c>
      <c r="B5" s="3"/>
      <c r="C5" s="148" t="str">
        <f t="shared" ref="C5:C36" si="0">VLOOKUP(F5,$M$4:$O$13,3,FALSE)</f>
        <v>Domestic</v>
      </c>
      <c r="D5" s="3" t="s">
        <v>109</v>
      </c>
      <c r="E5" s="3" t="s">
        <v>116</v>
      </c>
      <c r="F5" s="148" t="str">
        <f t="shared" ref="F5:F36" si="1">D5&amp;"-"&amp;E5</f>
        <v>Wellington-Christchurch</v>
      </c>
      <c r="G5" s="3">
        <v>447.4</v>
      </c>
      <c r="H5" s="3"/>
      <c r="I5" s="139">
        <f>VLOOKUP(F5,$M$4:$O$13,2,FALSE)</f>
        <v>608</v>
      </c>
      <c r="J5" s="132" t="s">
        <v>250</v>
      </c>
      <c r="L5" s="3" t="s">
        <v>261</v>
      </c>
      <c r="M5" s="3" t="s">
        <v>246</v>
      </c>
      <c r="N5" s="190">
        <v>1490</v>
      </c>
      <c r="O5" s="3" t="s">
        <v>254</v>
      </c>
      <c r="P5" s="3">
        <f>COUNTIF($F$5:$F$79,M5)</f>
        <v>20</v>
      </c>
      <c r="Q5" s="212">
        <f>P5*N5</f>
        <v>29800</v>
      </c>
      <c r="R5" s="132" t="s">
        <v>250</v>
      </c>
      <c r="S5" s="460" t="s">
        <v>344</v>
      </c>
      <c r="T5" s="461"/>
      <c r="U5" s="461"/>
      <c r="V5" s="461"/>
      <c r="W5" s="461"/>
      <c r="X5" s="461"/>
      <c r="Y5" s="461"/>
      <c r="Z5" s="461"/>
      <c r="AA5" s="461"/>
    </row>
    <row r="6" spans="1:27">
      <c r="A6" s="181" t="s">
        <v>57</v>
      </c>
      <c r="B6" s="3"/>
      <c r="C6" s="148" t="str">
        <f t="shared" si="0"/>
        <v>Domestic</v>
      </c>
      <c r="D6" s="3" t="s">
        <v>109</v>
      </c>
      <c r="E6" s="3" t="s">
        <v>116</v>
      </c>
      <c r="F6" s="148" t="str">
        <f t="shared" si="1"/>
        <v>Wellington-Christchurch</v>
      </c>
      <c r="G6" s="3">
        <v>447.4</v>
      </c>
      <c r="H6" s="3"/>
      <c r="I6" s="139">
        <f t="shared" ref="I6:I36" si="2">VLOOKUP(F6,$M$4:$O$13,2,FALSE)</f>
        <v>608</v>
      </c>
      <c r="J6" s="132" t="s">
        <v>250</v>
      </c>
      <c r="L6" s="3" t="s">
        <v>261</v>
      </c>
      <c r="M6" s="3" t="s">
        <v>239</v>
      </c>
      <c r="N6" s="190">
        <v>608</v>
      </c>
      <c r="O6" s="3" t="s">
        <v>254</v>
      </c>
      <c r="P6" s="3">
        <f t="shared" ref="P6:P13" si="3">COUNTIF($F$5:$F$79,M6)</f>
        <v>2</v>
      </c>
      <c r="Q6" s="212">
        <f t="shared" ref="Q6:Q13" si="4">P6*N6</f>
        <v>1216</v>
      </c>
      <c r="R6" s="132" t="s">
        <v>250</v>
      </c>
      <c r="S6" s="224"/>
    </row>
    <row r="7" spans="1:27">
      <c r="A7" s="181" t="s">
        <v>57</v>
      </c>
      <c r="B7" s="3"/>
      <c r="C7" s="148" t="str">
        <f t="shared" si="0"/>
        <v>Domestic</v>
      </c>
      <c r="D7" s="3" t="s">
        <v>110</v>
      </c>
      <c r="E7" s="3" t="s">
        <v>117</v>
      </c>
      <c r="F7" s="148" t="str">
        <f t="shared" si="1"/>
        <v>Auckland-Palmerston North</v>
      </c>
      <c r="G7" s="3">
        <v>511.7</v>
      </c>
      <c r="H7" s="3"/>
      <c r="I7" s="139">
        <f t="shared" si="2"/>
        <v>750</v>
      </c>
      <c r="J7" s="132" t="s">
        <v>250</v>
      </c>
      <c r="L7" s="3" t="s">
        <v>261</v>
      </c>
      <c r="M7" s="150" t="s">
        <v>238</v>
      </c>
      <c r="N7" s="190">
        <v>27789</v>
      </c>
      <c r="O7" s="3" t="s">
        <v>247</v>
      </c>
      <c r="P7" s="3">
        <f t="shared" si="3"/>
        <v>2</v>
      </c>
      <c r="Q7" s="212">
        <f t="shared" si="4"/>
        <v>55578</v>
      </c>
      <c r="R7" s="132" t="s">
        <v>250</v>
      </c>
      <c r="S7" s="224"/>
    </row>
    <row r="8" spans="1:27">
      <c r="A8" s="181" t="s">
        <v>57</v>
      </c>
      <c r="B8" s="3"/>
      <c r="C8" s="148" t="str">
        <f t="shared" si="0"/>
        <v>Domestic</v>
      </c>
      <c r="D8" s="3" t="s">
        <v>110</v>
      </c>
      <c r="E8" s="3" t="s">
        <v>117</v>
      </c>
      <c r="F8" s="148" t="str">
        <f t="shared" si="1"/>
        <v>Auckland-Palmerston North</v>
      </c>
      <c r="G8" s="3">
        <v>511.7</v>
      </c>
      <c r="H8" s="3"/>
      <c r="I8" s="139">
        <f t="shared" si="2"/>
        <v>750</v>
      </c>
      <c r="J8" s="132" t="s">
        <v>250</v>
      </c>
      <c r="L8" s="3" t="s">
        <v>261</v>
      </c>
      <c r="M8" s="3" t="s">
        <v>240</v>
      </c>
      <c r="N8" s="190">
        <v>750</v>
      </c>
      <c r="O8" s="3" t="s">
        <v>254</v>
      </c>
      <c r="P8" s="3">
        <f t="shared" si="3"/>
        <v>4</v>
      </c>
      <c r="Q8" s="212">
        <f t="shared" si="4"/>
        <v>3000</v>
      </c>
      <c r="R8" s="132" t="s">
        <v>250</v>
      </c>
    </row>
    <row r="9" spans="1:27">
      <c r="A9" s="181" t="s">
        <v>57</v>
      </c>
      <c r="B9" s="3"/>
      <c r="C9" s="148" t="str">
        <f t="shared" si="0"/>
        <v>Domestic</v>
      </c>
      <c r="D9" s="3" t="s">
        <v>110</v>
      </c>
      <c r="E9" s="3" t="s">
        <v>117</v>
      </c>
      <c r="F9" s="148" t="str">
        <f t="shared" si="1"/>
        <v>Auckland-Palmerston North</v>
      </c>
      <c r="G9" s="3">
        <v>511.7</v>
      </c>
      <c r="H9" s="3"/>
      <c r="I9" s="139">
        <f t="shared" si="2"/>
        <v>750</v>
      </c>
      <c r="J9" s="132" t="s">
        <v>250</v>
      </c>
      <c r="L9" s="3" t="s">
        <v>261</v>
      </c>
      <c r="M9" s="3" t="s">
        <v>241</v>
      </c>
      <c r="N9" s="190">
        <v>37278</v>
      </c>
      <c r="O9" s="3" t="s">
        <v>247</v>
      </c>
      <c r="P9" s="3">
        <f t="shared" si="3"/>
        <v>2</v>
      </c>
      <c r="Q9" s="212">
        <f t="shared" si="4"/>
        <v>74556</v>
      </c>
      <c r="R9" s="132" t="s">
        <v>250</v>
      </c>
    </row>
    <row r="10" spans="1:27">
      <c r="A10" s="181" t="s">
        <v>57</v>
      </c>
      <c r="B10" s="3"/>
      <c r="C10" s="148" t="str">
        <f t="shared" si="0"/>
        <v>Domestic</v>
      </c>
      <c r="D10" s="3" t="s">
        <v>110</v>
      </c>
      <c r="E10" s="3" t="s">
        <v>117</v>
      </c>
      <c r="F10" s="148" t="str">
        <f t="shared" si="1"/>
        <v>Auckland-Palmerston North</v>
      </c>
      <c r="G10" s="3">
        <v>511.7</v>
      </c>
      <c r="H10" s="3"/>
      <c r="I10" s="139">
        <f t="shared" si="2"/>
        <v>750</v>
      </c>
      <c r="J10" s="132" t="s">
        <v>250</v>
      </c>
      <c r="L10" s="3" t="s">
        <v>261</v>
      </c>
      <c r="M10" s="3" t="s">
        <v>242</v>
      </c>
      <c r="N10" s="190">
        <v>2050</v>
      </c>
      <c r="O10" s="3" t="s">
        <v>254</v>
      </c>
      <c r="P10" s="3">
        <f t="shared" si="3"/>
        <v>1</v>
      </c>
      <c r="Q10" s="212">
        <f t="shared" si="4"/>
        <v>2050</v>
      </c>
      <c r="R10" s="132" t="s">
        <v>250</v>
      </c>
    </row>
    <row r="11" spans="1:27">
      <c r="A11" s="181" t="s">
        <v>57</v>
      </c>
      <c r="B11" s="3"/>
      <c r="C11" s="148" t="str">
        <f t="shared" si="0"/>
        <v>Domestic</v>
      </c>
      <c r="D11" s="3" t="s">
        <v>110</v>
      </c>
      <c r="E11" s="3" t="s">
        <v>109</v>
      </c>
      <c r="F11" s="148" t="str">
        <f t="shared" si="1"/>
        <v>Auckland-Wellington</v>
      </c>
      <c r="G11" s="3">
        <v>651.79999999999995</v>
      </c>
      <c r="H11" s="3"/>
      <c r="I11" s="139">
        <f t="shared" si="2"/>
        <v>960</v>
      </c>
      <c r="J11" s="132" t="s">
        <v>250</v>
      </c>
      <c r="L11" s="3" t="s">
        <v>261</v>
      </c>
      <c r="M11" s="3" t="s">
        <v>243</v>
      </c>
      <c r="N11" s="190">
        <v>4320</v>
      </c>
      <c r="O11" s="3" t="str">
        <f>IF(N11&gt;3700,"Long-haul","Short-haul")</f>
        <v>Long-haul</v>
      </c>
      <c r="P11" s="3">
        <f t="shared" si="3"/>
        <v>20</v>
      </c>
      <c r="Q11" s="212">
        <f t="shared" si="4"/>
        <v>86400</v>
      </c>
      <c r="R11" s="132" t="s">
        <v>250</v>
      </c>
    </row>
    <row r="12" spans="1:27">
      <c r="A12" s="181" t="s">
        <v>57</v>
      </c>
      <c r="B12" s="3"/>
      <c r="C12" s="148" t="str">
        <f t="shared" si="0"/>
        <v>Domestic</v>
      </c>
      <c r="D12" s="3" t="s">
        <v>110</v>
      </c>
      <c r="E12" s="3" t="s">
        <v>109</v>
      </c>
      <c r="F12" s="148" t="str">
        <f t="shared" si="1"/>
        <v>Auckland-Wellington</v>
      </c>
      <c r="G12" s="3">
        <v>651.79999999999995</v>
      </c>
      <c r="H12" s="3"/>
      <c r="I12" s="139">
        <f t="shared" si="2"/>
        <v>960</v>
      </c>
      <c r="J12" s="132" t="s">
        <v>250</v>
      </c>
      <c r="L12" s="3" t="s">
        <v>261</v>
      </c>
      <c r="M12" s="150" t="s">
        <v>244</v>
      </c>
      <c r="N12" s="190">
        <v>36928</v>
      </c>
      <c r="O12" s="300" t="str">
        <f>IF(N12&gt;3700,"Long-haul","Short-haul")</f>
        <v>Long-haul</v>
      </c>
      <c r="P12" s="3">
        <f t="shared" si="3"/>
        <v>2</v>
      </c>
      <c r="Q12" s="212">
        <f>P12*N12</f>
        <v>73856</v>
      </c>
      <c r="R12" s="132" t="s">
        <v>250</v>
      </c>
    </row>
    <row r="13" spans="1:27">
      <c r="A13" s="181" t="s">
        <v>57</v>
      </c>
      <c r="B13" s="3"/>
      <c r="C13" s="148" t="str">
        <f t="shared" si="0"/>
        <v>Domestic</v>
      </c>
      <c r="D13" s="3" t="s">
        <v>110</v>
      </c>
      <c r="E13" s="3" t="s">
        <v>109</v>
      </c>
      <c r="F13" s="148" t="str">
        <f t="shared" si="1"/>
        <v>Auckland-Wellington</v>
      </c>
      <c r="G13" s="3">
        <v>651.79999999999995</v>
      </c>
      <c r="H13" s="3"/>
      <c r="I13" s="139">
        <f t="shared" si="2"/>
        <v>960</v>
      </c>
      <c r="J13" s="132" t="s">
        <v>250</v>
      </c>
      <c r="L13" s="3" t="s">
        <v>261</v>
      </c>
      <c r="M13" s="3" t="s">
        <v>245</v>
      </c>
      <c r="N13" s="190">
        <v>960</v>
      </c>
      <c r="O13" s="3" t="s">
        <v>254</v>
      </c>
      <c r="P13" s="3">
        <f t="shared" si="3"/>
        <v>22</v>
      </c>
      <c r="Q13" s="212">
        <f t="shared" si="4"/>
        <v>21120</v>
      </c>
      <c r="R13" s="132" t="s">
        <v>250</v>
      </c>
    </row>
    <row r="14" spans="1:27">
      <c r="A14" s="181" t="s">
        <v>57</v>
      </c>
      <c r="B14" s="3"/>
      <c r="C14" s="148" t="str">
        <f t="shared" si="0"/>
        <v>Domestic</v>
      </c>
      <c r="D14" s="3" t="s">
        <v>110</v>
      </c>
      <c r="E14" s="3" t="s">
        <v>109</v>
      </c>
      <c r="F14" s="148" t="str">
        <f t="shared" si="1"/>
        <v>Auckland-Wellington</v>
      </c>
      <c r="G14" s="3">
        <v>651.79999999999995</v>
      </c>
      <c r="H14" s="3"/>
      <c r="I14" s="139">
        <f t="shared" si="2"/>
        <v>960</v>
      </c>
      <c r="J14" s="132" t="s">
        <v>250</v>
      </c>
      <c r="N14" s="77" t="s">
        <v>248</v>
      </c>
      <c r="O14" s="138"/>
      <c r="P14" s="174">
        <f>COUNTIF($F$5:$F$79,S5)</f>
        <v>0</v>
      </c>
      <c r="Q14" s="138"/>
      <c r="R14" s="149">
        <f>SUM(Q5:Q13)</f>
        <v>347576</v>
      </c>
    </row>
    <row r="15" spans="1:27">
      <c r="A15" s="181" t="s">
        <v>57</v>
      </c>
      <c r="B15" s="3"/>
      <c r="C15" s="148" t="str">
        <f t="shared" si="0"/>
        <v>Domestic</v>
      </c>
      <c r="D15" s="3" t="s">
        <v>110</v>
      </c>
      <c r="E15" s="3" t="s">
        <v>109</v>
      </c>
      <c r="F15" s="148" t="str">
        <f t="shared" si="1"/>
        <v>Auckland-Wellington</v>
      </c>
      <c r="G15" s="3">
        <v>651.79999999999995</v>
      </c>
      <c r="H15" s="3"/>
      <c r="I15" s="139">
        <f t="shared" si="2"/>
        <v>960</v>
      </c>
      <c r="J15" s="132" t="s">
        <v>250</v>
      </c>
      <c r="N15" s="77" t="s">
        <v>247</v>
      </c>
      <c r="O15" s="32"/>
      <c r="Q15" s="138"/>
      <c r="R15" s="149">
        <f>SUMIF($O$5:$O$13,N15,$Q$5:$Q$13)</f>
        <v>290390</v>
      </c>
    </row>
    <row r="16" spans="1:27">
      <c r="A16" s="181" t="s">
        <v>57</v>
      </c>
      <c r="B16" s="3"/>
      <c r="C16" s="148" t="str">
        <f t="shared" si="0"/>
        <v>Domestic</v>
      </c>
      <c r="D16" s="3" t="s">
        <v>110</v>
      </c>
      <c r="E16" s="3" t="s">
        <v>109</v>
      </c>
      <c r="F16" s="148" t="str">
        <f t="shared" si="1"/>
        <v>Auckland-Wellington</v>
      </c>
      <c r="G16" s="3">
        <v>651.79999999999995</v>
      </c>
      <c r="H16" s="3"/>
      <c r="I16" s="139">
        <f t="shared" si="2"/>
        <v>960</v>
      </c>
      <c r="J16" s="132" t="s">
        <v>250</v>
      </c>
      <c r="N16" s="77" t="s">
        <v>254</v>
      </c>
      <c r="O16" s="32"/>
      <c r="Q16" s="138"/>
      <c r="R16" s="149">
        <f>SUMIF($C$5:$C$79,N16,$I$5:$I$79)</f>
        <v>57186</v>
      </c>
    </row>
    <row r="17" spans="1:18">
      <c r="A17" s="181" t="s">
        <v>57</v>
      </c>
      <c r="B17" s="3"/>
      <c r="C17" s="148" t="str">
        <f t="shared" si="0"/>
        <v>Domestic</v>
      </c>
      <c r="D17" s="3" t="s">
        <v>110</v>
      </c>
      <c r="E17" s="3" t="s">
        <v>109</v>
      </c>
      <c r="F17" s="148" t="str">
        <f t="shared" si="1"/>
        <v>Auckland-Wellington</v>
      </c>
      <c r="G17" s="3">
        <v>651.79999999999995</v>
      </c>
      <c r="H17" s="3"/>
      <c r="I17" s="139">
        <f t="shared" si="2"/>
        <v>960</v>
      </c>
      <c r="J17" s="132" t="s">
        <v>250</v>
      </c>
      <c r="L17" s="224"/>
      <c r="Q17" s="138"/>
    </row>
    <row r="18" spans="1:18">
      <c r="A18" s="181" t="s">
        <v>57</v>
      </c>
      <c r="B18" s="3" t="s">
        <v>232</v>
      </c>
      <c r="C18" s="148" t="str">
        <f t="shared" si="0"/>
        <v>Domestic</v>
      </c>
      <c r="D18" s="3" t="s">
        <v>110</v>
      </c>
      <c r="E18" s="3" t="s">
        <v>109</v>
      </c>
      <c r="F18" s="148" t="str">
        <f t="shared" si="1"/>
        <v>Auckland-Wellington</v>
      </c>
      <c r="G18" s="3"/>
      <c r="H18" s="3"/>
      <c r="I18" s="139">
        <f t="shared" si="2"/>
        <v>960</v>
      </c>
      <c r="J18" s="132" t="s">
        <v>250</v>
      </c>
      <c r="L18" s="150" t="s">
        <v>107</v>
      </c>
      <c r="M18" s="150" t="s">
        <v>279</v>
      </c>
      <c r="N18" s="150"/>
      <c r="O18" s="150"/>
      <c r="P18" s="231"/>
      <c r="Q18" s="212">
        <f>SUMIFS($I$81:$I$137,$A$81:$A$137,L18,$J$81:$J$137,R18)</f>
        <v>473.53999999999996</v>
      </c>
      <c r="R18" s="132" t="s">
        <v>121</v>
      </c>
    </row>
    <row r="19" spans="1:18">
      <c r="A19" s="181" t="s">
        <v>57</v>
      </c>
      <c r="B19" s="3" t="s">
        <v>232</v>
      </c>
      <c r="C19" s="148" t="str">
        <f t="shared" si="0"/>
        <v>Domestic</v>
      </c>
      <c r="D19" s="3" t="s">
        <v>110</v>
      </c>
      <c r="E19" s="3" t="s">
        <v>109</v>
      </c>
      <c r="F19" s="148" t="str">
        <f t="shared" si="1"/>
        <v>Auckland-Wellington</v>
      </c>
      <c r="G19" s="3"/>
      <c r="H19" s="3"/>
      <c r="I19" s="139">
        <f t="shared" si="2"/>
        <v>960</v>
      </c>
      <c r="J19" s="132" t="s">
        <v>250</v>
      </c>
      <c r="L19" s="150" t="s">
        <v>107</v>
      </c>
      <c r="M19" s="150" t="s">
        <v>280</v>
      </c>
      <c r="N19" s="150">
        <f>SUMIFS($I$81:$I$137,$A$81:$A$137,L19,$J$81:$J$137,O19)</f>
        <v>259.79999999999995</v>
      </c>
      <c r="O19" s="150" t="s">
        <v>77</v>
      </c>
      <c r="P19" s="231" t="s">
        <v>306</v>
      </c>
      <c r="Q19" s="220">
        <f>N19/'Emmiss.&amp;convers. factors'!E$71</f>
        <v>86.59999999999998</v>
      </c>
      <c r="R19" s="132" t="s">
        <v>121</v>
      </c>
    </row>
    <row r="20" spans="1:18">
      <c r="A20" s="181" t="s">
        <v>57</v>
      </c>
      <c r="B20" s="3" t="s">
        <v>232</v>
      </c>
      <c r="C20" s="148" t="str">
        <f t="shared" si="0"/>
        <v>Domestic</v>
      </c>
      <c r="D20" s="3" t="s">
        <v>110</v>
      </c>
      <c r="E20" s="3" t="s">
        <v>109</v>
      </c>
      <c r="F20" s="148" t="str">
        <f t="shared" si="1"/>
        <v>Auckland-Wellington</v>
      </c>
      <c r="G20" s="3"/>
      <c r="H20" s="3"/>
      <c r="I20" s="139">
        <f t="shared" si="2"/>
        <v>960</v>
      </c>
      <c r="J20" s="132" t="s">
        <v>250</v>
      </c>
      <c r="L20" s="150" t="s">
        <v>276</v>
      </c>
      <c r="M20" s="150" t="s">
        <v>268</v>
      </c>
      <c r="N20" s="150">
        <f>SUMIF($A$81:$A$137,L20,$I$81:$I$137)</f>
        <v>313.79999999999995</v>
      </c>
      <c r="O20" s="150" t="s">
        <v>77</v>
      </c>
      <c r="P20" s="231" t="s">
        <v>306</v>
      </c>
      <c r="Q20" s="179">
        <f>N20/'Emmiss.&amp;convers. factors'!E$71</f>
        <v>104.59999999999998</v>
      </c>
      <c r="R20" s="132" t="s">
        <v>121</v>
      </c>
    </row>
    <row r="21" spans="1:18">
      <c r="A21" s="181" t="s">
        <v>57</v>
      </c>
      <c r="B21" s="3" t="s">
        <v>232</v>
      </c>
      <c r="C21" s="148" t="str">
        <f t="shared" si="0"/>
        <v>Domestic</v>
      </c>
      <c r="D21" s="3" t="s">
        <v>110</v>
      </c>
      <c r="E21" s="3" t="s">
        <v>109</v>
      </c>
      <c r="F21" s="148" t="str">
        <f t="shared" si="1"/>
        <v>Auckland-Wellington</v>
      </c>
      <c r="G21" s="3"/>
      <c r="H21" s="3"/>
      <c r="I21" s="139">
        <f t="shared" si="2"/>
        <v>960</v>
      </c>
      <c r="J21" s="132" t="s">
        <v>250</v>
      </c>
      <c r="L21" s="150" t="s">
        <v>278</v>
      </c>
      <c r="M21" s="150" t="s">
        <v>280</v>
      </c>
      <c r="N21" s="150">
        <f>SUMIFS($I$139:$I$145,$A$139:$A$145,L21,$J$139:$J$145,O21)</f>
        <v>920.54000000000008</v>
      </c>
      <c r="O21" s="150" t="s">
        <v>77</v>
      </c>
      <c r="P21" s="231" t="s">
        <v>306</v>
      </c>
      <c r="Q21" s="220">
        <f>N21/'Emmiss.&amp;convers. factors'!E$71</f>
        <v>306.84666666666669</v>
      </c>
      <c r="R21" s="132" t="s">
        <v>121</v>
      </c>
    </row>
    <row r="22" spans="1:18">
      <c r="A22" s="181" t="s">
        <v>57</v>
      </c>
      <c r="B22" s="3"/>
      <c r="C22" s="148" t="str">
        <f t="shared" si="0"/>
        <v>Domestic</v>
      </c>
      <c r="D22" s="3" t="s">
        <v>110</v>
      </c>
      <c r="E22" s="3" t="s">
        <v>109</v>
      </c>
      <c r="F22" s="148" t="str">
        <f t="shared" si="1"/>
        <v>Auckland-Wellington</v>
      </c>
      <c r="G22" s="3">
        <v>651.79999999999995</v>
      </c>
      <c r="H22" s="3"/>
      <c r="I22" s="139">
        <f t="shared" si="2"/>
        <v>960</v>
      </c>
      <c r="J22" s="132" t="s">
        <v>250</v>
      </c>
      <c r="L22" s="150" t="s">
        <v>278</v>
      </c>
      <c r="M22" s="150" t="s">
        <v>268</v>
      </c>
      <c r="N22" s="150"/>
      <c r="O22" s="150"/>
      <c r="P22" s="231"/>
      <c r="Q22" s="212">
        <f>SUMIFS($I$139:$I$145,$A$139:$A$145,L22,$J$139:$J$145,R22)</f>
        <v>299</v>
      </c>
      <c r="R22" s="132" t="s">
        <v>121</v>
      </c>
    </row>
    <row r="23" spans="1:18">
      <c r="A23" s="181" t="s">
        <v>57</v>
      </c>
      <c r="B23" s="3"/>
      <c r="C23" s="148" t="str">
        <f t="shared" si="0"/>
        <v>Domestic</v>
      </c>
      <c r="D23" s="3" t="s">
        <v>110</v>
      </c>
      <c r="E23" s="3" t="s">
        <v>109</v>
      </c>
      <c r="F23" s="148" t="str">
        <f t="shared" si="1"/>
        <v>Auckland-Wellington</v>
      </c>
      <c r="G23" s="3">
        <v>651.79999999999995</v>
      </c>
      <c r="H23" s="3"/>
      <c r="I23" s="139">
        <f t="shared" si="2"/>
        <v>960</v>
      </c>
      <c r="J23" s="132" t="s">
        <v>250</v>
      </c>
      <c r="L23" s="150" t="s">
        <v>278</v>
      </c>
      <c r="M23" s="150" t="s">
        <v>268</v>
      </c>
      <c r="N23" s="150"/>
      <c r="O23" s="150"/>
      <c r="P23" s="231"/>
      <c r="Q23" s="212">
        <f>SUMIFS($I$139:$I$145,$A$139:$A$145,L23,$J$139:$J$145,R23)</f>
        <v>22.9</v>
      </c>
      <c r="R23" s="132" t="s">
        <v>277</v>
      </c>
    </row>
    <row r="24" spans="1:18" ht="16">
      <c r="A24" s="181" t="s">
        <v>57</v>
      </c>
      <c r="B24" s="3"/>
      <c r="C24" s="148" t="str">
        <f t="shared" si="0"/>
        <v>Domestic</v>
      </c>
      <c r="D24" s="3" t="s">
        <v>110</v>
      </c>
      <c r="E24" s="3" t="s">
        <v>109</v>
      </c>
      <c r="F24" s="148" t="str">
        <f t="shared" si="1"/>
        <v>Auckland-Wellington</v>
      </c>
      <c r="G24" s="3">
        <v>651.79999999999995</v>
      </c>
      <c r="H24" s="3"/>
      <c r="I24" s="139">
        <f t="shared" si="2"/>
        <v>960</v>
      </c>
      <c r="J24" s="132" t="s">
        <v>250</v>
      </c>
      <c r="L24" s="283" t="s">
        <v>102</v>
      </c>
      <c r="M24" s="283" t="s">
        <v>175</v>
      </c>
      <c r="N24" s="316">
        <v>650.24</v>
      </c>
      <c r="O24" s="283" t="s">
        <v>77</v>
      </c>
      <c r="P24" s="231" t="s">
        <v>305</v>
      </c>
      <c r="Q24" s="179">
        <f>N24/'Emmiss.&amp;convers. factors'!E67</f>
        <v>289.10567304792374</v>
      </c>
      <c r="R24" s="132" t="s">
        <v>277</v>
      </c>
    </row>
    <row r="25" spans="1:18">
      <c r="A25" s="181" t="s">
        <v>57</v>
      </c>
      <c r="B25" s="3"/>
      <c r="C25" s="148" t="str">
        <f t="shared" si="0"/>
        <v>Domestic</v>
      </c>
      <c r="D25" s="3" t="s">
        <v>110</v>
      </c>
      <c r="E25" s="3" t="s">
        <v>109</v>
      </c>
      <c r="F25" s="148" t="str">
        <f t="shared" si="1"/>
        <v>Auckland-Wellington</v>
      </c>
      <c r="G25" s="3">
        <v>651.79999999999995</v>
      </c>
      <c r="H25" s="3"/>
      <c r="I25" s="139">
        <f t="shared" si="2"/>
        <v>960</v>
      </c>
      <c r="J25" s="132" t="s">
        <v>250</v>
      </c>
      <c r="L25" s="3" t="s">
        <v>108</v>
      </c>
      <c r="M25" s="150" t="s">
        <v>268</v>
      </c>
      <c r="N25" s="150"/>
      <c r="O25" s="150"/>
      <c r="P25" s="231"/>
      <c r="Q25" s="212">
        <f>SUMIF($A$81:$A$137,L25,$I$81:$I$137)</f>
        <v>61.4</v>
      </c>
      <c r="R25" s="132" t="s">
        <v>121</v>
      </c>
    </row>
    <row r="26" spans="1:18">
      <c r="A26" s="181" t="s">
        <v>57</v>
      </c>
      <c r="B26" s="3"/>
      <c r="C26" s="148" t="str">
        <f t="shared" si="0"/>
        <v>Domestic</v>
      </c>
      <c r="D26" s="3" t="s">
        <v>110</v>
      </c>
      <c r="E26" s="3" t="s">
        <v>109</v>
      </c>
      <c r="F26" s="148" t="str">
        <f t="shared" si="1"/>
        <v>Auckland-Wellington</v>
      </c>
      <c r="G26" s="3">
        <v>651.79999999999995</v>
      </c>
      <c r="H26" s="3"/>
      <c r="I26" s="139">
        <f t="shared" si="2"/>
        <v>960</v>
      </c>
      <c r="J26" s="132" t="s">
        <v>250</v>
      </c>
    </row>
    <row r="27" spans="1:18">
      <c r="A27" s="181" t="s">
        <v>57</v>
      </c>
      <c r="B27" s="3"/>
      <c r="C27" s="148" t="str">
        <f t="shared" si="0"/>
        <v>Domestic</v>
      </c>
      <c r="D27" s="3" t="s">
        <v>110</v>
      </c>
      <c r="E27" s="3" t="s">
        <v>109</v>
      </c>
      <c r="F27" s="148" t="str">
        <f t="shared" si="1"/>
        <v>Auckland-Wellington</v>
      </c>
      <c r="G27" s="3">
        <v>651.79999999999995</v>
      </c>
      <c r="H27" s="3"/>
      <c r="I27" s="139">
        <f t="shared" si="2"/>
        <v>960</v>
      </c>
      <c r="J27" s="132" t="s">
        <v>250</v>
      </c>
      <c r="Q27" s="138"/>
    </row>
    <row r="28" spans="1:18">
      <c r="A28" s="181" t="s">
        <v>57</v>
      </c>
      <c r="B28" s="3"/>
      <c r="C28" s="148" t="str">
        <f t="shared" si="0"/>
        <v>Domestic</v>
      </c>
      <c r="D28" s="3" t="s">
        <v>110</v>
      </c>
      <c r="E28" s="3" t="s">
        <v>109</v>
      </c>
      <c r="F28" s="148" t="str">
        <f t="shared" si="1"/>
        <v>Auckland-Wellington</v>
      </c>
      <c r="G28" s="3">
        <v>651.79999999999995</v>
      </c>
      <c r="H28" s="3"/>
      <c r="I28" s="139">
        <f t="shared" si="2"/>
        <v>960</v>
      </c>
      <c r="J28" s="132" t="s">
        <v>250</v>
      </c>
      <c r="L28" s="150" t="s">
        <v>271</v>
      </c>
      <c r="M28" s="181" t="s">
        <v>273</v>
      </c>
      <c r="N28" s="231" t="s">
        <v>268</v>
      </c>
      <c r="O28" s="231" t="s">
        <v>268</v>
      </c>
      <c r="P28" s="231" t="s">
        <v>268</v>
      </c>
      <c r="Q28" s="179">
        <v>47</v>
      </c>
      <c r="R28" s="194" t="s">
        <v>272</v>
      </c>
    </row>
    <row r="29" spans="1:18">
      <c r="A29" s="181" t="s">
        <v>57</v>
      </c>
      <c r="B29" s="3" t="s">
        <v>232</v>
      </c>
      <c r="C29" s="148" t="str">
        <f t="shared" si="0"/>
        <v>Domestic</v>
      </c>
      <c r="D29" s="3" t="s">
        <v>110</v>
      </c>
      <c r="E29" s="3" t="s">
        <v>109</v>
      </c>
      <c r="F29" s="148" t="str">
        <f t="shared" si="1"/>
        <v>Auckland-Wellington</v>
      </c>
      <c r="G29" s="3"/>
      <c r="H29" s="3"/>
      <c r="I29" s="139">
        <f t="shared" si="2"/>
        <v>960</v>
      </c>
      <c r="J29" s="132" t="s">
        <v>250</v>
      </c>
      <c r="L29" s="3" t="s">
        <v>271</v>
      </c>
      <c r="M29" s="181" t="s">
        <v>120</v>
      </c>
      <c r="N29" s="231" t="s">
        <v>268</v>
      </c>
      <c r="O29" s="231" t="s">
        <v>268</v>
      </c>
      <c r="P29" s="231" t="s">
        <v>268</v>
      </c>
      <c r="Q29" s="179">
        <v>22</v>
      </c>
      <c r="R29" s="194" t="s">
        <v>272</v>
      </c>
    </row>
    <row r="30" spans="1:18">
      <c r="A30" s="181" t="s">
        <v>57</v>
      </c>
      <c r="B30" s="3" t="s">
        <v>232</v>
      </c>
      <c r="C30" s="148" t="str">
        <f t="shared" si="0"/>
        <v>Domestic</v>
      </c>
      <c r="D30" s="3" t="s">
        <v>110</v>
      </c>
      <c r="E30" s="3" t="s">
        <v>109</v>
      </c>
      <c r="F30" s="148" t="str">
        <f t="shared" si="1"/>
        <v>Auckland-Wellington</v>
      </c>
      <c r="G30" s="3"/>
      <c r="H30" s="3"/>
      <c r="I30" s="139">
        <f t="shared" si="2"/>
        <v>960</v>
      </c>
      <c r="J30" s="132" t="s">
        <v>250</v>
      </c>
      <c r="L30" s="150" t="s">
        <v>271</v>
      </c>
      <c r="M30" s="181" t="s">
        <v>274</v>
      </c>
      <c r="N30" s="231" t="s">
        <v>268</v>
      </c>
      <c r="O30" s="231" t="s">
        <v>268</v>
      </c>
      <c r="P30" s="231" t="s">
        <v>268</v>
      </c>
      <c r="Q30" s="179">
        <v>14</v>
      </c>
      <c r="R30" s="194" t="s">
        <v>272</v>
      </c>
    </row>
    <row r="31" spans="1:18">
      <c r="A31" s="181" t="s">
        <v>57</v>
      </c>
      <c r="B31" s="3" t="s">
        <v>232</v>
      </c>
      <c r="C31" s="148" t="str">
        <f t="shared" si="0"/>
        <v>Domestic</v>
      </c>
      <c r="D31" s="3" t="s">
        <v>110</v>
      </c>
      <c r="E31" s="3" t="s">
        <v>109</v>
      </c>
      <c r="F31" s="148" t="str">
        <f t="shared" si="1"/>
        <v>Auckland-Wellington</v>
      </c>
      <c r="G31" s="3"/>
      <c r="H31" s="3"/>
      <c r="I31" s="139">
        <f t="shared" si="2"/>
        <v>960</v>
      </c>
      <c r="J31" s="132" t="s">
        <v>250</v>
      </c>
      <c r="L31" s="3" t="s">
        <v>271</v>
      </c>
      <c r="M31" s="181" t="s">
        <v>275</v>
      </c>
      <c r="N31" s="231" t="s">
        <v>268</v>
      </c>
      <c r="O31" s="231" t="s">
        <v>268</v>
      </c>
      <c r="P31" s="231" t="s">
        <v>268</v>
      </c>
      <c r="Q31" s="179">
        <v>6</v>
      </c>
      <c r="R31" s="194" t="s">
        <v>272</v>
      </c>
    </row>
    <row r="32" spans="1:18">
      <c r="A32" s="181" t="s">
        <v>57</v>
      </c>
      <c r="B32" s="3" t="s">
        <v>232</v>
      </c>
      <c r="C32" s="148" t="str">
        <f t="shared" si="0"/>
        <v>Domestic</v>
      </c>
      <c r="D32" s="3" t="s">
        <v>110</v>
      </c>
      <c r="E32" s="3" t="s">
        <v>109</v>
      </c>
      <c r="F32" s="148" t="str">
        <f t="shared" si="1"/>
        <v>Auckland-Wellington</v>
      </c>
      <c r="G32" s="3"/>
      <c r="H32" s="3"/>
      <c r="I32" s="139">
        <f t="shared" si="2"/>
        <v>960</v>
      </c>
      <c r="J32" s="132" t="s">
        <v>250</v>
      </c>
      <c r="L32" s="150" t="s">
        <v>271</v>
      </c>
      <c r="M32" s="181" t="s">
        <v>119</v>
      </c>
      <c r="N32" s="231" t="s">
        <v>268</v>
      </c>
      <c r="O32" s="231" t="s">
        <v>268</v>
      </c>
      <c r="P32" s="231" t="s">
        <v>268</v>
      </c>
      <c r="Q32" s="179">
        <v>5</v>
      </c>
      <c r="R32" s="194" t="s">
        <v>272</v>
      </c>
    </row>
    <row r="33" spans="1:18">
      <c r="A33" s="181" t="s">
        <v>57</v>
      </c>
      <c r="B33" s="3"/>
      <c r="C33" s="148" t="str">
        <f t="shared" si="0"/>
        <v>Domestic</v>
      </c>
      <c r="D33" s="146" t="s">
        <v>110</v>
      </c>
      <c r="E33" s="146" t="s">
        <v>116</v>
      </c>
      <c r="F33" s="147" t="str">
        <f t="shared" si="1"/>
        <v>Auckland-Christchurch</v>
      </c>
      <c r="G33" s="146">
        <v>1063.8</v>
      </c>
      <c r="H33" s="146"/>
      <c r="I33" s="140">
        <f t="shared" si="2"/>
        <v>1490</v>
      </c>
      <c r="J33" s="132" t="s">
        <v>250</v>
      </c>
    </row>
    <row r="34" spans="1:18">
      <c r="A34" s="181" t="s">
        <v>57</v>
      </c>
      <c r="B34" s="3"/>
      <c r="C34" s="148" t="str">
        <f t="shared" si="0"/>
        <v>Domestic</v>
      </c>
      <c r="D34" s="3" t="s">
        <v>110</v>
      </c>
      <c r="E34" s="3" t="s">
        <v>116</v>
      </c>
      <c r="F34" s="148" t="str">
        <f t="shared" si="1"/>
        <v>Auckland-Christchurch</v>
      </c>
      <c r="G34" s="3">
        <v>1063.8</v>
      </c>
      <c r="H34" s="3"/>
      <c r="I34" s="139">
        <f t="shared" si="2"/>
        <v>1490</v>
      </c>
      <c r="J34" s="132" t="s">
        <v>250</v>
      </c>
    </row>
    <row r="35" spans="1:18">
      <c r="A35" s="181" t="s">
        <v>57</v>
      </c>
      <c r="B35" s="3"/>
      <c r="C35" s="148" t="str">
        <f t="shared" si="0"/>
        <v>Domestic</v>
      </c>
      <c r="D35" s="3" t="s">
        <v>110</v>
      </c>
      <c r="E35" s="3" t="s">
        <v>116</v>
      </c>
      <c r="F35" s="148" t="str">
        <f t="shared" si="1"/>
        <v>Auckland-Christchurch</v>
      </c>
      <c r="G35" s="3">
        <v>1063.8</v>
      </c>
      <c r="H35" s="3"/>
      <c r="I35" s="139">
        <f t="shared" si="2"/>
        <v>1490</v>
      </c>
      <c r="J35" s="132" t="s">
        <v>250</v>
      </c>
      <c r="L35" s="181" t="s">
        <v>312</v>
      </c>
      <c r="M35" s="231" t="s">
        <v>268</v>
      </c>
      <c r="N35" s="231" t="s">
        <v>268</v>
      </c>
      <c r="O35" s="231" t="s">
        <v>268</v>
      </c>
      <c r="P35" s="231" t="s">
        <v>268</v>
      </c>
      <c r="Q35" s="179">
        <f>SUMIFS($I$148:$I$165,$A$148:$A$165,L35,$J$148:$J$165,R35)</f>
        <v>9948</v>
      </c>
      <c r="R35" s="194" t="s">
        <v>313</v>
      </c>
    </row>
    <row r="36" spans="1:18">
      <c r="A36" s="181" t="s">
        <v>57</v>
      </c>
      <c r="B36" s="3"/>
      <c r="C36" s="148" t="str">
        <f t="shared" si="0"/>
        <v>Domestic</v>
      </c>
      <c r="D36" s="3" t="s">
        <v>110</v>
      </c>
      <c r="E36" s="3" t="s">
        <v>116</v>
      </c>
      <c r="F36" s="148" t="str">
        <f t="shared" si="1"/>
        <v>Auckland-Christchurch</v>
      </c>
      <c r="G36" s="3">
        <v>1063.8</v>
      </c>
      <c r="H36" s="3"/>
      <c r="I36" s="139">
        <f t="shared" si="2"/>
        <v>1490</v>
      </c>
      <c r="J36" s="132" t="s">
        <v>250</v>
      </c>
      <c r="L36" s="181" t="s">
        <v>312</v>
      </c>
      <c r="M36" s="231" t="s">
        <v>268</v>
      </c>
      <c r="N36" s="231" t="s">
        <v>268</v>
      </c>
      <c r="O36" s="231" t="s">
        <v>268</v>
      </c>
      <c r="P36" s="231" t="s">
        <v>268</v>
      </c>
      <c r="Q36" s="179">
        <f>SUMIFS($I$148:$I$165,$A$148:$A$165,L36,$J$148:$J$165,R36)</f>
        <v>2017.2000000000003</v>
      </c>
      <c r="R36" s="194" t="s">
        <v>314</v>
      </c>
    </row>
    <row r="37" spans="1:18">
      <c r="A37" s="181" t="s">
        <v>57</v>
      </c>
      <c r="B37" s="3"/>
      <c r="C37" s="148" t="str">
        <f t="shared" ref="C37:C68" si="5">VLOOKUP(F37,$M$4:$O$13,3,FALSE)</f>
        <v>Domestic</v>
      </c>
      <c r="D37" s="3" t="s">
        <v>110</v>
      </c>
      <c r="E37" s="3" t="s">
        <v>116</v>
      </c>
      <c r="F37" s="148" t="str">
        <f t="shared" ref="F37:F68" si="6">D37&amp;"-"&amp;E37</f>
        <v>Auckland-Christchurch</v>
      </c>
      <c r="G37" s="3">
        <v>1063.8</v>
      </c>
      <c r="H37" s="3"/>
      <c r="I37" s="139">
        <f t="shared" ref="I37:I68" si="7">VLOOKUP(F37,$M$4:$O$13,2,FALSE)</f>
        <v>1490</v>
      </c>
      <c r="J37" s="132" t="s">
        <v>250</v>
      </c>
      <c r="L37" s="181" t="s">
        <v>312</v>
      </c>
      <c r="M37" s="231" t="s">
        <v>268</v>
      </c>
      <c r="N37" s="231" t="s">
        <v>268</v>
      </c>
      <c r="O37" s="231" t="s">
        <v>268</v>
      </c>
      <c r="P37" s="231" t="s">
        <v>268</v>
      </c>
      <c r="Q37" s="179">
        <f>SUMIFS($I$148:$I$165,$A$148:$A$165,L37,$J$148:$J$165,R37)</f>
        <v>1262</v>
      </c>
      <c r="R37" s="194" t="s">
        <v>315</v>
      </c>
    </row>
    <row r="38" spans="1:18">
      <c r="A38" s="181" t="s">
        <v>57</v>
      </c>
      <c r="B38" s="3"/>
      <c r="C38" s="148" t="str">
        <f t="shared" si="5"/>
        <v>Domestic</v>
      </c>
      <c r="D38" s="3" t="s">
        <v>110</v>
      </c>
      <c r="E38" s="3" t="s">
        <v>116</v>
      </c>
      <c r="F38" s="148" t="str">
        <f t="shared" si="6"/>
        <v>Auckland-Christchurch</v>
      </c>
      <c r="G38" s="3">
        <v>1063.8</v>
      </c>
      <c r="H38" s="3"/>
      <c r="I38" s="139">
        <f t="shared" si="7"/>
        <v>1490</v>
      </c>
      <c r="J38" s="132" t="s">
        <v>250</v>
      </c>
      <c r="L38" s="233"/>
      <c r="M38" s="233"/>
      <c r="N38" s="233"/>
      <c r="O38" s="233"/>
      <c r="P38" s="233"/>
      <c r="Q38" s="173"/>
      <c r="R38" s="233"/>
    </row>
    <row r="39" spans="1:18">
      <c r="A39" s="181" t="s">
        <v>57</v>
      </c>
      <c r="B39" s="3"/>
      <c r="C39" s="148" t="str">
        <f t="shared" si="5"/>
        <v>Domestic</v>
      </c>
      <c r="D39" s="3" t="s">
        <v>110</v>
      </c>
      <c r="E39" s="3" t="s">
        <v>116</v>
      </c>
      <c r="F39" s="148" t="str">
        <f t="shared" si="6"/>
        <v>Auckland-Christchurch</v>
      </c>
      <c r="G39" s="3">
        <v>1063.8</v>
      </c>
      <c r="H39" s="3"/>
      <c r="I39" s="139">
        <f t="shared" si="7"/>
        <v>1490</v>
      </c>
      <c r="J39" s="132" t="s">
        <v>250</v>
      </c>
      <c r="L39" s="233"/>
      <c r="M39" s="233"/>
      <c r="N39" s="233"/>
      <c r="O39" s="233"/>
      <c r="P39" s="233"/>
      <c r="Q39" s="233"/>
      <c r="R39" s="233"/>
    </row>
    <row r="40" spans="1:18">
      <c r="A40" s="181" t="s">
        <v>57</v>
      </c>
      <c r="B40" s="3"/>
      <c r="C40" s="148" t="str">
        <f t="shared" si="5"/>
        <v>Domestic</v>
      </c>
      <c r="D40" s="3" t="s">
        <v>110</v>
      </c>
      <c r="E40" s="3" t="s">
        <v>116</v>
      </c>
      <c r="F40" s="148" t="str">
        <f t="shared" si="6"/>
        <v>Auckland-Christchurch</v>
      </c>
      <c r="G40" s="3">
        <v>1063.8</v>
      </c>
      <c r="H40" s="3"/>
      <c r="I40" s="139">
        <f t="shared" si="7"/>
        <v>1490</v>
      </c>
      <c r="J40" s="132" t="s">
        <v>250</v>
      </c>
      <c r="L40" s="224"/>
      <c r="M40" s="224"/>
      <c r="N40" s="224"/>
      <c r="O40" s="224"/>
      <c r="P40" s="224"/>
      <c r="Q40" s="224"/>
      <c r="R40" s="224"/>
    </row>
    <row r="41" spans="1:18">
      <c r="A41" s="181" t="s">
        <v>57</v>
      </c>
      <c r="B41" s="3"/>
      <c r="C41" s="148" t="str">
        <f t="shared" si="5"/>
        <v>Domestic</v>
      </c>
      <c r="D41" s="3" t="s">
        <v>110</v>
      </c>
      <c r="E41" s="3" t="s">
        <v>116</v>
      </c>
      <c r="F41" s="148" t="str">
        <f t="shared" si="6"/>
        <v>Auckland-Christchurch</v>
      </c>
      <c r="G41" s="3">
        <v>1063.8</v>
      </c>
      <c r="H41" s="3"/>
      <c r="I41" s="139">
        <f t="shared" si="7"/>
        <v>1490</v>
      </c>
      <c r="J41" s="132" t="s">
        <v>250</v>
      </c>
      <c r="L41" s="224"/>
      <c r="N41" s="224"/>
      <c r="O41" s="224"/>
      <c r="P41" s="224"/>
      <c r="Q41" s="224"/>
      <c r="R41" s="224"/>
    </row>
    <row r="42" spans="1:18">
      <c r="A42" s="181" t="s">
        <v>57</v>
      </c>
      <c r="B42" s="3"/>
      <c r="C42" s="148" t="str">
        <f t="shared" si="5"/>
        <v>Domestic</v>
      </c>
      <c r="D42" s="3" t="s">
        <v>110</v>
      </c>
      <c r="E42" s="3" t="s">
        <v>116</v>
      </c>
      <c r="F42" s="148" t="str">
        <f t="shared" si="6"/>
        <v>Auckland-Christchurch</v>
      </c>
      <c r="G42" s="3">
        <v>1063.8</v>
      </c>
      <c r="H42" s="3"/>
      <c r="I42" s="139">
        <f t="shared" si="7"/>
        <v>1490</v>
      </c>
      <c r="J42" s="132" t="s">
        <v>250</v>
      </c>
      <c r="L42" s="224"/>
      <c r="M42" s="224"/>
      <c r="N42" s="224"/>
      <c r="O42" s="224"/>
      <c r="P42" s="224"/>
      <c r="Q42" s="224"/>
      <c r="R42" s="224"/>
    </row>
    <row r="43" spans="1:18">
      <c r="A43" s="181" t="s">
        <v>57</v>
      </c>
      <c r="B43" s="3"/>
      <c r="C43" s="148" t="str">
        <f t="shared" si="5"/>
        <v>Domestic</v>
      </c>
      <c r="D43" s="3" t="s">
        <v>110</v>
      </c>
      <c r="E43" s="3" t="s">
        <v>116</v>
      </c>
      <c r="F43" s="148" t="str">
        <f t="shared" si="6"/>
        <v>Auckland-Christchurch</v>
      </c>
      <c r="G43" s="3">
        <v>1063.8</v>
      </c>
      <c r="H43" s="3"/>
      <c r="I43" s="139">
        <f t="shared" si="7"/>
        <v>1490</v>
      </c>
      <c r="J43" s="132" t="s">
        <v>250</v>
      </c>
      <c r="L43" s="224"/>
      <c r="M43" s="224"/>
      <c r="N43" s="224"/>
      <c r="O43" s="224"/>
      <c r="P43" s="224"/>
      <c r="Q43" s="224"/>
      <c r="R43" s="224"/>
    </row>
    <row r="44" spans="1:18">
      <c r="A44" s="181" t="s">
        <v>57</v>
      </c>
      <c r="B44" s="3"/>
      <c r="C44" s="148" t="str">
        <f t="shared" si="5"/>
        <v>Domestic</v>
      </c>
      <c r="D44" s="3" t="s">
        <v>110</v>
      </c>
      <c r="E44" s="3" t="s">
        <v>116</v>
      </c>
      <c r="F44" s="148" t="str">
        <f t="shared" si="6"/>
        <v>Auckland-Christchurch</v>
      </c>
      <c r="G44" s="3">
        <v>1063.8</v>
      </c>
      <c r="H44" s="3"/>
      <c r="I44" s="139">
        <f t="shared" si="7"/>
        <v>1490</v>
      </c>
      <c r="J44" s="132" t="s">
        <v>250</v>
      </c>
      <c r="L44" s="224"/>
      <c r="M44" s="224"/>
      <c r="N44" s="224"/>
      <c r="O44" s="224"/>
      <c r="P44" s="224"/>
      <c r="Q44" s="224"/>
      <c r="R44" s="224"/>
    </row>
    <row r="45" spans="1:18">
      <c r="A45" s="181" t="s">
        <v>57</v>
      </c>
      <c r="B45" s="3"/>
      <c r="C45" s="148" t="str">
        <f t="shared" si="5"/>
        <v>Domestic</v>
      </c>
      <c r="D45" s="3" t="s">
        <v>110</v>
      </c>
      <c r="E45" s="3" t="s">
        <v>116</v>
      </c>
      <c r="F45" s="148" t="str">
        <f t="shared" si="6"/>
        <v>Auckland-Christchurch</v>
      </c>
      <c r="G45" s="3">
        <v>1063.8</v>
      </c>
      <c r="H45" s="3"/>
      <c r="I45" s="139">
        <f t="shared" si="7"/>
        <v>1490</v>
      </c>
      <c r="J45" s="132" t="s">
        <v>250</v>
      </c>
      <c r="L45" s="224"/>
      <c r="M45" s="224"/>
      <c r="N45" s="224"/>
      <c r="O45" s="224"/>
      <c r="P45" s="224"/>
      <c r="Q45" s="224"/>
      <c r="R45" s="224"/>
    </row>
    <row r="46" spans="1:18">
      <c r="A46" s="181" t="s">
        <v>57</v>
      </c>
      <c r="B46" s="3"/>
      <c r="C46" s="148" t="str">
        <f t="shared" si="5"/>
        <v>Domestic</v>
      </c>
      <c r="D46" s="3" t="s">
        <v>110</v>
      </c>
      <c r="E46" s="3" t="s">
        <v>116</v>
      </c>
      <c r="F46" s="148" t="str">
        <f t="shared" si="6"/>
        <v>Auckland-Christchurch</v>
      </c>
      <c r="G46" s="3">
        <v>1063.8</v>
      </c>
      <c r="H46" s="3"/>
      <c r="I46" s="139">
        <f t="shared" si="7"/>
        <v>1490</v>
      </c>
      <c r="J46" s="132" t="s">
        <v>250</v>
      </c>
      <c r="L46" s="224"/>
      <c r="M46" s="224"/>
      <c r="N46" s="224"/>
      <c r="O46" s="224"/>
      <c r="P46" s="224"/>
      <c r="Q46" s="224"/>
      <c r="R46" s="224"/>
    </row>
    <row r="47" spans="1:18">
      <c r="A47" s="181" t="s">
        <v>57</v>
      </c>
      <c r="B47" s="3"/>
      <c r="C47" s="148" t="str">
        <f t="shared" si="5"/>
        <v>Domestic</v>
      </c>
      <c r="D47" s="3" t="s">
        <v>110</v>
      </c>
      <c r="E47" s="3" t="s">
        <v>116</v>
      </c>
      <c r="F47" s="148" t="str">
        <f t="shared" si="6"/>
        <v>Auckland-Christchurch</v>
      </c>
      <c r="G47" s="3">
        <v>1063.8</v>
      </c>
      <c r="H47" s="3">
        <v>357.88</v>
      </c>
      <c r="I47" s="139">
        <f t="shared" si="7"/>
        <v>1490</v>
      </c>
      <c r="J47" s="132" t="s">
        <v>250</v>
      </c>
      <c r="L47" s="224"/>
      <c r="M47" s="224"/>
      <c r="N47" s="224"/>
      <c r="O47" s="224"/>
      <c r="P47" s="224"/>
      <c r="Q47" s="224"/>
      <c r="R47" s="224"/>
    </row>
    <row r="48" spans="1:18">
      <c r="A48" s="181" t="s">
        <v>57</v>
      </c>
      <c r="B48" s="3"/>
      <c r="C48" s="148" t="str">
        <f t="shared" si="5"/>
        <v>Domestic</v>
      </c>
      <c r="D48" s="3" t="s">
        <v>110</v>
      </c>
      <c r="E48" s="3" t="s">
        <v>116</v>
      </c>
      <c r="F48" s="148" t="str">
        <f t="shared" si="6"/>
        <v>Auckland-Christchurch</v>
      </c>
      <c r="G48" s="3">
        <v>1063.8</v>
      </c>
      <c r="H48" s="3"/>
      <c r="I48" s="139">
        <f t="shared" si="7"/>
        <v>1490</v>
      </c>
      <c r="J48" s="132" t="s">
        <v>250</v>
      </c>
      <c r="L48" s="224"/>
      <c r="M48" s="224"/>
      <c r="N48" s="224"/>
      <c r="O48" s="224"/>
      <c r="P48" s="224"/>
      <c r="Q48" s="224"/>
      <c r="R48" s="224"/>
    </row>
    <row r="49" spans="1:18">
      <c r="A49" s="181" t="s">
        <v>57</v>
      </c>
      <c r="B49" s="3"/>
      <c r="C49" s="148" t="str">
        <f t="shared" si="5"/>
        <v>Domestic</v>
      </c>
      <c r="D49" s="3" t="s">
        <v>110</v>
      </c>
      <c r="E49" s="3" t="s">
        <v>116</v>
      </c>
      <c r="F49" s="148" t="str">
        <f t="shared" si="6"/>
        <v>Auckland-Christchurch</v>
      </c>
      <c r="G49" s="3">
        <v>1063.8</v>
      </c>
      <c r="H49" s="3"/>
      <c r="I49" s="139">
        <f t="shared" si="7"/>
        <v>1490</v>
      </c>
      <c r="J49" s="132" t="s">
        <v>250</v>
      </c>
      <c r="L49" s="224"/>
      <c r="M49" s="224"/>
      <c r="N49" s="224"/>
      <c r="O49" s="224"/>
      <c r="P49" s="224"/>
      <c r="Q49" s="224"/>
      <c r="R49" s="224"/>
    </row>
    <row r="50" spans="1:18">
      <c r="A50" s="181" t="s">
        <v>57</v>
      </c>
      <c r="B50" s="3"/>
      <c r="C50" s="148" t="str">
        <f t="shared" si="5"/>
        <v>Domestic</v>
      </c>
      <c r="D50" s="3" t="s">
        <v>110</v>
      </c>
      <c r="E50" s="3" t="s">
        <v>116</v>
      </c>
      <c r="F50" s="148" t="str">
        <f t="shared" si="6"/>
        <v>Auckland-Christchurch</v>
      </c>
      <c r="G50" s="3">
        <v>1063.8</v>
      </c>
      <c r="H50" s="3"/>
      <c r="I50" s="139">
        <f t="shared" si="7"/>
        <v>1490</v>
      </c>
      <c r="J50" s="132" t="s">
        <v>250</v>
      </c>
      <c r="L50" s="224"/>
      <c r="M50" s="224"/>
      <c r="N50" s="224"/>
      <c r="O50" s="224"/>
      <c r="P50" s="224"/>
      <c r="Q50" s="224"/>
      <c r="R50" s="224"/>
    </row>
    <row r="51" spans="1:18">
      <c r="A51" s="181" t="s">
        <v>57</v>
      </c>
      <c r="B51" s="3"/>
      <c r="C51" s="148" t="str">
        <f t="shared" si="5"/>
        <v>Domestic</v>
      </c>
      <c r="D51" s="3" t="s">
        <v>110</v>
      </c>
      <c r="E51" s="3" t="s">
        <v>116</v>
      </c>
      <c r="F51" s="148" t="str">
        <f t="shared" si="6"/>
        <v>Auckland-Christchurch</v>
      </c>
      <c r="G51" s="3">
        <v>1063.8</v>
      </c>
      <c r="H51" s="3"/>
      <c r="I51" s="139">
        <f t="shared" si="7"/>
        <v>1490</v>
      </c>
      <c r="J51" s="132" t="s">
        <v>250</v>
      </c>
      <c r="L51" s="224"/>
      <c r="M51" s="224"/>
      <c r="N51" s="224"/>
      <c r="O51" s="224"/>
      <c r="P51" s="224"/>
      <c r="Q51" s="224"/>
      <c r="R51" s="224"/>
    </row>
    <row r="52" spans="1:18">
      <c r="A52" s="181" t="s">
        <v>57</v>
      </c>
      <c r="B52" s="3"/>
      <c r="C52" s="148" t="str">
        <f t="shared" si="5"/>
        <v>Domestic</v>
      </c>
      <c r="D52" s="3" t="s">
        <v>110</v>
      </c>
      <c r="E52" s="3" t="s">
        <v>116</v>
      </c>
      <c r="F52" s="148" t="str">
        <f t="shared" si="6"/>
        <v>Auckland-Christchurch</v>
      </c>
      <c r="G52" s="3">
        <v>1063.8</v>
      </c>
      <c r="H52" s="3"/>
      <c r="I52" s="139">
        <f t="shared" si="7"/>
        <v>1490</v>
      </c>
      <c r="J52" s="132" t="s">
        <v>250</v>
      </c>
      <c r="L52" s="224"/>
      <c r="M52" s="224"/>
      <c r="N52" s="224"/>
      <c r="O52" s="224"/>
      <c r="P52" s="224"/>
      <c r="Q52" s="224"/>
      <c r="R52" s="224"/>
    </row>
    <row r="53" spans="1:18">
      <c r="A53" s="181" t="s">
        <v>57</v>
      </c>
      <c r="B53" s="3"/>
      <c r="C53" s="148" t="str">
        <f t="shared" si="5"/>
        <v>Domestic</v>
      </c>
      <c r="D53" s="3" t="s">
        <v>110</v>
      </c>
      <c r="E53" s="3" t="s">
        <v>113</v>
      </c>
      <c r="F53" s="148" t="str">
        <f t="shared" si="6"/>
        <v>Auckland-Queenstown</v>
      </c>
      <c r="G53" s="3">
        <v>511.7</v>
      </c>
      <c r="H53" s="3"/>
      <c r="I53" s="139">
        <f t="shared" si="7"/>
        <v>2050</v>
      </c>
      <c r="J53" s="132" t="s">
        <v>250</v>
      </c>
      <c r="L53" s="224"/>
      <c r="M53" s="224"/>
      <c r="N53" s="224"/>
      <c r="O53" s="224"/>
      <c r="P53" s="224"/>
      <c r="Q53" s="224"/>
      <c r="R53" s="224"/>
    </row>
    <row r="54" spans="1:18">
      <c r="A54" s="181" t="s">
        <v>57</v>
      </c>
      <c r="B54" s="3"/>
      <c r="C54" s="148" t="str">
        <f t="shared" si="5"/>
        <v>Long-haul</v>
      </c>
      <c r="D54" s="3" t="s">
        <v>110</v>
      </c>
      <c r="E54" s="3" t="s">
        <v>112</v>
      </c>
      <c r="F54" s="148" t="str">
        <f t="shared" si="6"/>
        <v>Auckland-Sydney</v>
      </c>
      <c r="G54" s="3">
        <v>2155</v>
      </c>
      <c r="H54" s="3"/>
      <c r="I54" s="139">
        <f t="shared" si="7"/>
        <v>4320</v>
      </c>
      <c r="J54" s="132" t="s">
        <v>250</v>
      </c>
      <c r="L54" s="224"/>
      <c r="M54" s="224"/>
      <c r="N54" s="224"/>
      <c r="O54" s="224"/>
      <c r="P54" s="224"/>
      <c r="Q54" s="224"/>
      <c r="R54" s="224"/>
    </row>
    <row r="55" spans="1:18">
      <c r="A55" s="181" t="s">
        <v>57</v>
      </c>
      <c r="B55" s="3"/>
      <c r="C55" s="148" t="str">
        <f t="shared" si="5"/>
        <v>Long-haul</v>
      </c>
      <c r="D55" s="3" t="s">
        <v>110</v>
      </c>
      <c r="E55" s="3" t="s">
        <v>112</v>
      </c>
      <c r="F55" s="148" t="str">
        <f t="shared" si="6"/>
        <v>Auckland-Sydney</v>
      </c>
      <c r="G55" s="3">
        <v>2155</v>
      </c>
      <c r="H55" s="3"/>
      <c r="I55" s="139">
        <f t="shared" si="7"/>
        <v>4320</v>
      </c>
      <c r="J55" s="132" t="s">
        <v>250</v>
      </c>
      <c r="L55" s="224"/>
      <c r="M55" s="224"/>
      <c r="N55" s="224"/>
      <c r="O55" s="224"/>
      <c r="P55" s="224"/>
      <c r="Q55" s="224"/>
      <c r="R55" s="224"/>
    </row>
    <row r="56" spans="1:18">
      <c r="A56" s="181" t="s">
        <v>57</v>
      </c>
      <c r="B56" s="3"/>
      <c r="C56" s="148" t="str">
        <f t="shared" si="5"/>
        <v>Long-haul</v>
      </c>
      <c r="D56" s="3" t="s">
        <v>110</v>
      </c>
      <c r="E56" s="3" t="s">
        <v>112</v>
      </c>
      <c r="F56" s="148" t="str">
        <f t="shared" si="6"/>
        <v>Auckland-Sydney</v>
      </c>
      <c r="G56" s="3">
        <v>2155</v>
      </c>
      <c r="H56" s="3"/>
      <c r="I56" s="139">
        <f t="shared" si="7"/>
        <v>4320</v>
      </c>
      <c r="J56" s="132" t="s">
        <v>250</v>
      </c>
      <c r="L56" s="224"/>
      <c r="M56" s="224"/>
      <c r="N56" s="224"/>
      <c r="O56" s="224"/>
      <c r="P56" s="224"/>
      <c r="Q56" s="224"/>
      <c r="R56" s="224"/>
    </row>
    <row r="57" spans="1:18">
      <c r="A57" s="181" t="s">
        <v>57</v>
      </c>
      <c r="B57" s="3"/>
      <c r="C57" s="148" t="str">
        <f t="shared" si="5"/>
        <v>Long-haul</v>
      </c>
      <c r="D57" s="3" t="s">
        <v>110</v>
      </c>
      <c r="E57" s="3" t="s">
        <v>112</v>
      </c>
      <c r="F57" s="148" t="str">
        <f t="shared" si="6"/>
        <v>Auckland-Sydney</v>
      </c>
      <c r="G57" s="3">
        <v>2155</v>
      </c>
      <c r="H57" s="3"/>
      <c r="I57" s="139">
        <f t="shared" si="7"/>
        <v>4320</v>
      </c>
      <c r="J57" s="132" t="s">
        <v>250</v>
      </c>
      <c r="L57" s="224"/>
      <c r="M57" s="224"/>
      <c r="N57" s="224"/>
      <c r="O57" s="224"/>
      <c r="P57" s="224"/>
      <c r="Q57" s="224"/>
      <c r="R57" s="224"/>
    </row>
    <row r="58" spans="1:18">
      <c r="A58" s="181" t="s">
        <v>57</v>
      </c>
      <c r="B58" s="3"/>
      <c r="C58" s="148" t="str">
        <f t="shared" si="5"/>
        <v>Long-haul</v>
      </c>
      <c r="D58" s="3" t="s">
        <v>110</v>
      </c>
      <c r="E58" s="3" t="s">
        <v>112</v>
      </c>
      <c r="F58" s="148" t="str">
        <f t="shared" si="6"/>
        <v>Auckland-Sydney</v>
      </c>
      <c r="G58" s="3">
        <v>2155</v>
      </c>
      <c r="H58" s="3"/>
      <c r="I58" s="139">
        <f t="shared" si="7"/>
        <v>4320</v>
      </c>
      <c r="J58" s="132" t="s">
        <v>250</v>
      </c>
      <c r="L58" s="224"/>
      <c r="M58" s="224"/>
      <c r="N58" s="224"/>
      <c r="O58" s="224"/>
      <c r="P58" s="224"/>
      <c r="Q58" s="224"/>
      <c r="R58" s="224"/>
    </row>
    <row r="59" spans="1:18">
      <c r="A59" s="181" t="s">
        <v>57</v>
      </c>
      <c r="B59" s="3"/>
      <c r="C59" s="148" t="str">
        <f t="shared" si="5"/>
        <v>Long-haul</v>
      </c>
      <c r="D59" s="3" t="s">
        <v>110</v>
      </c>
      <c r="E59" s="3" t="s">
        <v>112</v>
      </c>
      <c r="F59" s="148" t="str">
        <f t="shared" si="6"/>
        <v>Auckland-Sydney</v>
      </c>
      <c r="G59" s="3">
        <v>2155</v>
      </c>
      <c r="H59" s="3"/>
      <c r="I59" s="139">
        <f t="shared" si="7"/>
        <v>4320</v>
      </c>
      <c r="J59" s="132" t="s">
        <v>250</v>
      </c>
      <c r="L59" s="224"/>
      <c r="M59" s="224"/>
      <c r="N59" s="224"/>
      <c r="O59" s="224"/>
      <c r="P59" s="224"/>
      <c r="Q59" s="224"/>
      <c r="R59" s="224"/>
    </row>
    <row r="60" spans="1:18">
      <c r="A60" s="181" t="s">
        <v>57</v>
      </c>
      <c r="B60" s="3"/>
      <c r="C60" s="148" t="str">
        <f t="shared" si="5"/>
        <v>Long-haul</v>
      </c>
      <c r="D60" s="3" t="s">
        <v>110</v>
      </c>
      <c r="E60" s="3" t="s">
        <v>112</v>
      </c>
      <c r="F60" s="148" t="str">
        <f t="shared" si="6"/>
        <v>Auckland-Sydney</v>
      </c>
      <c r="G60" s="3">
        <v>2155</v>
      </c>
      <c r="H60" s="3"/>
      <c r="I60" s="139">
        <f t="shared" si="7"/>
        <v>4320</v>
      </c>
      <c r="J60" s="132" t="s">
        <v>250</v>
      </c>
      <c r="L60" s="224"/>
      <c r="M60" s="224"/>
      <c r="N60" s="224"/>
      <c r="O60" s="224"/>
      <c r="P60" s="224"/>
      <c r="Q60" s="224"/>
      <c r="R60" s="224"/>
    </row>
    <row r="61" spans="1:18">
      <c r="A61" s="181" t="s">
        <v>57</v>
      </c>
      <c r="B61" s="3"/>
      <c r="C61" s="148" t="str">
        <f t="shared" si="5"/>
        <v>Long-haul</v>
      </c>
      <c r="D61" s="3" t="s">
        <v>110</v>
      </c>
      <c r="E61" s="3" t="s">
        <v>112</v>
      </c>
      <c r="F61" s="148" t="str">
        <f t="shared" si="6"/>
        <v>Auckland-Sydney</v>
      </c>
      <c r="G61" s="3">
        <v>2155</v>
      </c>
      <c r="H61" s="3"/>
      <c r="I61" s="139">
        <f t="shared" si="7"/>
        <v>4320</v>
      </c>
      <c r="J61" s="132" t="s">
        <v>250</v>
      </c>
      <c r="L61" s="224"/>
      <c r="M61" s="224"/>
      <c r="N61" s="224"/>
      <c r="O61" s="224"/>
      <c r="P61" s="224"/>
      <c r="Q61" s="224"/>
      <c r="R61" s="224"/>
    </row>
    <row r="62" spans="1:18">
      <c r="A62" s="181" t="s">
        <v>57</v>
      </c>
      <c r="B62" s="3"/>
      <c r="C62" s="148" t="str">
        <f t="shared" si="5"/>
        <v>Long-haul</v>
      </c>
      <c r="D62" s="3" t="s">
        <v>110</v>
      </c>
      <c r="E62" s="3" t="s">
        <v>112</v>
      </c>
      <c r="F62" s="148" t="str">
        <f t="shared" si="6"/>
        <v>Auckland-Sydney</v>
      </c>
      <c r="G62" s="3">
        <v>2155</v>
      </c>
      <c r="H62" s="3"/>
      <c r="I62" s="139">
        <f t="shared" si="7"/>
        <v>4320</v>
      </c>
      <c r="J62" s="132" t="s">
        <v>250</v>
      </c>
      <c r="L62" s="224"/>
      <c r="M62" s="224"/>
      <c r="N62" s="224"/>
      <c r="O62" s="224"/>
      <c r="P62" s="224"/>
      <c r="Q62" s="224"/>
      <c r="R62" s="224"/>
    </row>
    <row r="63" spans="1:18">
      <c r="A63" s="181" t="s">
        <v>57</v>
      </c>
      <c r="B63" s="3"/>
      <c r="C63" s="148" t="str">
        <f t="shared" si="5"/>
        <v>Long-haul</v>
      </c>
      <c r="D63" s="3" t="s">
        <v>110</v>
      </c>
      <c r="E63" s="3" t="s">
        <v>112</v>
      </c>
      <c r="F63" s="148" t="str">
        <f t="shared" si="6"/>
        <v>Auckland-Sydney</v>
      </c>
      <c r="G63" s="3">
        <v>2155</v>
      </c>
      <c r="H63" s="3"/>
      <c r="I63" s="139">
        <f t="shared" si="7"/>
        <v>4320</v>
      </c>
      <c r="J63" s="132" t="s">
        <v>250</v>
      </c>
      <c r="L63" s="224"/>
      <c r="M63" s="224"/>
      <c r="N63" s="224"/>
      <c r="O63" s="224"/>
      <c r="P63" s="224"/>
      <c r="Q63" s="224"/>
      <c r="R63" s="224"/>
    </row>
    <row r="64" spans="1:18">
      <c r="A64" s="181" t="s">
        <v>57</v>
      </c>
      <c r="B64" s="3"/>
      <c r="C64" s="148" t="str">
        <f t="shared" si="5"/>
        <v>Long-haul</v>
      </c>
      <c r="D64" s="3" t="s">
        <v>110</v>
      </c>
      <c r="E64" s="3" t="s">
        <v>112</v>
      </c>
      <c r="F64" s="148" t="str">
        <f t="shared" si="6"/>
        <v>Auckland-Sydney</v>
      </c>
      <c r="G64" s="3">
        <v>2155</v>
      </c>
      <c r="H64" s="3"/>
      <c r="I64" s="139">
        <f t="shared" si="7"/>
        <v>4320</v>
      </c>
      <c r="J64" s="132" t="s">
        <v>250</v>
      </c>
      <c r="L64" s="224"/>
      <c r="M64" s="224"/>
      <c r="N64" s="224"/>
      <c r="O64" s="224"/>
      <c r="P64" s="224"/>
      <c r="Q64" s="224"/>
      <c r="R64" s="224"/>
    </row>
    <row r="65" spans="1:18">
      <c r="A65" s="181" t="s">
        <v>57</v>
      </c>
      <c r="B65" s="3"/>
      <c r="C65" s="148" t="str">
        <f t="shared" si="5"/>
        <v>Long-haul</v>
      </c>
      <c r="D65" s="3" t="s">
        <v>110</v>
      </c>
      <c r="E65" s="3" t="s">
        <v>112</v>
      </c>
      <c r="F65" s="148" t="str">
        <f t="shared" si="6"/>
        <v>Auckland-Sydney</v>
      </c>
      <c r="G65" s="3">
        <v>2155</v>
      </c>
      <c r="H65" s="3"/>
      <c r="I65" s="139">
        <f t="shared" si="7"/>
        <v>4320</v>
      </c>
      <c r="J65" s="132" t="s">
        <v>250</v>
      </c>
      <c r="L65" s="224"/>
      <c r="M65" s="224"/>
      <c r="N65" s="224"/>
      <c r="O65" s="224"/>
      <c r="P65" s="224"/>
      <c r="Q65" s="224"/>
      <c r="R65" s="224"/>
    </row>
    <row r="66" spans="1:18">
      <c r="A66" s="181" t="s">
        <v>57</v>
      </c>
      <c r="B66" s="3"/>
      <c r="C66" s="148" t="str">
        <f t="shared" si="5"/>
        <v>Long-haul</v>
      </c>
      <c r="D66" s="3" t="s">
        <v>110</v>
      </c>
      <c r="E66" s="3" t="s">
        <v>112</v>
      </c>
      <c r="F66" s="148" t="str">
        <f t="shared" si="6"/>
        <v>Auckland-Sydney</v>
      </c>
      <c r="G66" s="3">
        <v>2155</v>
      </c>
      <c r="H66" s="3"/>
      <c r="I66" s="139">
        <f t="shared" si="7"/>
        <v>4320</v>
      </c>
      <c r="J66" s="132" t="s">
        <v>250</v>
      </c>
      <c r="L66" s="224"/>
      <c r="M66" s="224"/>
      <c r="N66" s="224"/>
      <c r="O66" s="224"/>
      <c r="P66" s="224"/>
      <c r="Q66" s="224"/>
      <c r="R66" s="224"/>
    </row>
    <row r="67" spans="1:18">
      <c r="A67" s="181" t="s">
        <v>57</v>
      </c>
      <c r="B67" s="3"/>
      <c r="C67" s="148" t="str">
        <f t="shared" si="5"/>
        <v>Long-haul</v>
      </c>
      <c r="D67" s="3" t="s">
        <v>110</v>
      </c>
      <c r="E67" s="3" t="s">
        <v>112</v>
      </c>
      <c r="F67" s="148" t="str">
        <f t="shared" si="6"/>
        <v>Auckland-Sydney</v>
      </c>
      <c r="G67" s="3">
        <v>2155</v>
      </c>
      <c r="H67" s="3"/>
      <c r="I67" s="139">
        <f t="shared" si="7"/>
        <v>4320</v>
      </c>
      <c r="J67" s="132" t="s">
        <v>250</v>
      </c>
      <c r="L67" s="224"/>
      <c r="M67" s="224"/>
      <c r="N67" s="224"/>
      <c r="O67" s="224"/>
      <c r="P67" s="224"/>
      <c r="Q67" s="224"/>
      <c r="R67" s="224"/>
    </row>
    <row r="68" spans="1:18">
      <c r="A68" s="181" t="s">
        <v>57</v>
      </c>
      <c r="B68" s="3"/>
      <c r="C68" s="148" t="str">
        <f t="shared" si="5"/>
        <v>Long-haul</v>
      </c>
      <c r="D68" s="3" t="s">
        <v>110</v>
      </c>
      <c r="E68" s="3" t="s">
        <v>112</v>
      </c>
      <c r="F68" s="148" t="str">
        <f t="shared" si="6"/>
        <v>Auckland-Sydney</v>
      </c>
      <c r="G68" s="3">
        <v>2155</v>
      </c>
      <c r="H68" s="3"/>
      <c r="I68" s="139">
        <f t="shared" si="7"/>
        <v>4320</v>
      </c>
      <c r="J68" s="132" t="s">
        <v>250</v>
      </c>
      <c r="L68" s="224"/>
      <c r="M68" s="224"/>
      <c r="N68" s="224"/>
      <c r="O68" s="224"/>
      <c r="P68" s="224"/>
      <c r="Q68" s="224"/>
      <c r="R68" s="224"/>
    </row>
    <row r="69" spans="1:18">
      <c r="A69" s="181" t="s">
        <v>57</v>
      </c>
      <c r="B69" s="3"/>
      <c r="C69" s="148" t="str">
        <f t="shared" ref="C69:C79" si="8">VLOOKUP(F69,$M$4:$O$13,3,FALSE)</f>
        <v>Long-haul</v>
      </c>
      <c r="D69" s="3" t="s">
        <v>110</v>
      </c>
      <c r="E69" s="3" t="s">
        <v>112</v>
      </c>
      <c r="F69" s="148" t="str">
        <f t="shared" ref="F69:F79" si="9">D69&amp;"-"&amp;E69</f>
        <v>Auckland-Sydney</v>
      </c>
      <c r="G69" s="3">
        <v>2155</v>
      </c>
      <c r="H69" s="3"/>
      <c r="I69" s="139">
        <f t="shared" ref="I69:I79" si="10">VLOOKUP(F69,$M$4:$O$13,2,FALSE)</f>
        <v>4320</v>
      </c>
      <c r="J69" s="132" t="s">
        <v>250</v>
      </c>
      <c r="L69" s="224"/>
      <c r="M69" s="224"/>
      <c r="N69" s="224"/>
      <c r="O69" s="224"/>
      <c r="P69" s="224"/>
      <c r="Q69" s="224"/>
      <c r="R69" s="224"/>
    </row>
    <row r="70" spans="1:18">
      <c r="A70" s="181" t="s">
        <v>57</v>
      </c>
      <c r="B70" s="3"/>
      <c r="C70" s="148" t="str">
        <f t="shared" si="8"/>
        <v>Long-haul</v>
      </c>
      <c r="D70" s="3" t="s">
        <v>110</v>
      </c>
      <c r="E70" s="3" t="s">
        <v>112</v>
      </c>
      <c r="F70" s="148" t="str">
        <f t="shared" si="9"/>
        <v>Auckland-Sydney</v>
      </c>
      <c r="G70" s="3">
        <v>2155</v>
      </c>
      <c r="H70" s="3"/>
      <c r="I70" s="139">
        <f t="shared" si="10"/>
        <v>4320</v>
      </c>
      <c r="J70" s="132" t="s">
        <v>250</v>
      </c>
      <c r="L70" s="224"/>
      <c r="M70" s="224"/>
      <c r="N70" s="224"/>
      <c r="O70" s="224"/>
      <c r="P70" s="224"/>
      <c r="Q70" s="224"/>
      <c r="R70" s="224"/>
    </row>
    <row r="71" spans="1:18">
      <c r="A71" s="181" t="s">
        <v>57</v>
      </c>
      <c r="B71" s="3"/>
      <c r="C71" s="148" t="str">
        <f t="shared" si="8"/>
        <v>Long-haul</v>
      </c>
      <c r="D71" s="3" t="s">
        <v>110</v>
      </c>
      <c r="E71" s="3" t="s">
        <v>112</v>
      </c>
      <c r="F71" s="148" t="str">
        <f t="shared" si="9"/>
        <v>Auckland-Sydney</v>
      </c>
      <c r="G71" s="3">
        <v>2155</v>
      </c>
      <c r="H71" s="3"/>
      <c r="I71" s="139">
        <f t="shared" si="10"/>
        <v>4320</v>
      </c>
      <c r="J71" s="132" t="s">
        <v>250</v>
      </c>
      <c r="L71" s="224"/>
      <c r="M71" s="224"/>
      <c r="N71" s="224"/>
      <c r="O71" s="224"/>
      <c r="P71" s="224"/>
      <c r="Q71" s="224"/>
      <c r="R71" s="224"/>
    </row>
    <row r="72" spans="1:18">
      <c r="A72" s="181" t="s">
        <v>57</v>
      </c>
      <c r="B72" s="3"/>
      <c r="C72" s="148" t="str">
        <f t="shared" si="8"/>
        <v>Long-haul</v>
      </c>
      <c r="D72" s="3" t="s">
        <v>110</v>
      </c>
      <c r="E72" s="3" t="s">
        <v>112</v>
      </c>
      <c r="F72" s="148" t="str">
        <f t="shared" si="9"/>
        <v>Auckland-Sydney</v>
      </c>
      <c r="G72" s="3">
        <v>2155</v>
      </c>
      <c r="H72" s="3"/>
      <c r="I72" s="139">
        <f t="shared" si="10"/>
        <v>4320</v>
      </c>
      <c r="J72" s="132" t="s">
        <v>250</v>
      </c>
      <c r="L72" s="224"/>
      <c r="M72" s="224"/>
      <c r="N72" s="224"/>
      <c r="O72" s="224"/>
      <c r="P72" s="224"/>
      <c r="Q72" s="224"/>
      <c r="R72" s="224"/>
    </row>
    <row r="73" spans="1:18">
      <c r="A73" s="181" t="s">
        <v>57</v>
      </c>
      <c r="B73" s="3"/>
      <c r="C73" s="148" t="str">
        <f t="shared" si="8"/>
        <v>Long-haul</v>
      </c>
      <c r="D73" s="3" t="s">
        <v>110</v>
      </c>
      <c r="E73" s="3" t="s">
        <v>112</v>
      </c>
      <c r="F73" s="148" t="str">
        <f t="shared" si="9"/>
        <v>Auckland-Sydney</v>
      </c>
      <c r="G73" s="3">
        <v>2155</v>
      </c>
      <c r="H73" s="3"/>
      <c r="I73" s="139">
        <f t="shared" si="10"/>
        <v>4320</v>
      </c>
      <c r="J73" s="132" t="s">
        <v>250</v>
      </c>
      <c r="L73" s="224"/>
      <c r="M73" s="224"/>
      <c r="N73" s="224"/>
      <c r="O73" s="224"/>
      <c r="P73" s="224"/>
      <c r="Q73" s="224"/>
      <c r="R73" s="224"/>
    </row>
    <row r="74" spans="1:18">
      <c r="A74" s="181" t="s">
        <v>57</v>
      </c>
      <c r="B74" s="3"/>
      <c r="C74" s="148" t="str">
        <f t="shared" si="8"/>
        <v>Long-haul</v>
      </c>
      <c r="D74" s="3" t="s">
        <v>110</v>
      </c>
      <c r="E74" s="3" t="s">
        <v>111</v>
      </c>
      <c r="F74" s="148" t="str">
        <f t="shared" si="9"/>
        <v>Auckland-Denpasar</v>
      </c>
      <c r="G74" s="3">
        <v>6730</v>
      </c>
      <c r="H74" s="3"/>
      <c r="I74" s="139">
        <f t="shared" si="10"/>
        <v>27789</v>
      </c>
      <c r="J74" s="132" t="s">
        <v>250</v>
      </c>
      <c r="L74" s="224"/>
      <c r="M74" s="224"/>
      <c r="N74" s="224"/>
      <c r="O74" s="224"/>
      <c r="P74" s="224"/>
      <c r="Q74" s="224"/>
      <c r="R74" s="224"/>
    </row>
    <row r="75" spans="1:18">
      <c r="A75" s="181" t="s">
        <v>57</v>
      </c>
      <c r="B75" s="3"/>
      <c r="C75" s="148" t="str">
        <f t="shared" si="8"/>
        <v>Long-haul</v>
      </c>
      <c r="D75" s="3" t="s">
        <v>110</v>
      </c>
      <c r="E75" s="3" t="s">
        <v>111</v>
      </c>
      <c r="F75" s="148" t="str">
        <f t="shared" si="9"/>
        <v>Auckland-Denpasar</v>
      </c>
      <c r="G75" s="3">
        <v>6730</v>
      </c>
      <c r="H75" s="3"/>
      <c r="I75" s="139">
        <f t="shared" si="10"/>
        <v>27789</v>
      </c>
      <c r="J75" s="132" t="s">
        <v>250</v>
      </c>
      <c r="L75" s="224"/>
      <c r="M75" s="224"/>
      <c r="N75" s="224"/>
      <c r="O75" s="224"/>
      <c r="P75" s="224"/>
      <c r="Q75" s="224"/>
      <c r="R75" s="224"/>
    </row>
    <row r="76" spans="1:18">
      <c r="A76" s="181" t="s">
        <v>57</v>
      </c>
      <c r="B76" s="3"/>
      <c r="C76" s="148" t="str">
        <f t="shared" si="8"/>
        <v>Long-haul</v>
      </c>
      <c r="D76" s="3" t="s">
        <v>110</v>
      </c>
      <c r="E76" s="3" t="s">
        <v>115</v>
      </c>
      <c r="F76" s="148" t="str">
        <f t="shared" si="9"/>
        <v>Auckland-Vienna (via Doha)</v>
      </c>
      <c r="G76" s="3">
        <f>14525+5295.7</f>
        <v>19820.7</v>
      </c>
      <c r="H76" s="3"/>
      <c r="I76" s="139">
        <f t="shared" si="10"/>
        <v>36928</v>
      </c>
      <c r="J76" s="132" t="s">
        <v>250</v>
      </c>
      <c r="L76" s="224"/>
      <c r="M76" s="224"/>
      <c r="N76" s="224"/>
      <c r="O76" s="224"/>
      <c r="P76" s="224"/>
      <c r="Q76" s="224"/>
      <c r="R76" s="224"/>
    </row>
    <row r="77" spans="1:18">
      <c r="A77" s="181" t="s">
        <v>57</v>
      </c>
      <c r="B77" s="3"/>
      <c r="C77" s="148" t="str">
        <f t="shared" si="8"/>
        <v>Long-haul</v>
      </c>
      <c r="D77" s="3" t="s">
        <v>110</v>
      </c>
      <c r="E77" s="3" t="s">
        <v>115</v>
      </c>
      <c r="F77" s="148" t="str">
        <f t="shared" si="9"/>
        <v>Auckland-Vienna (via Doha)</v>
      </c>
      <c r="G77" s="3">
        <f>G76</f>
        <v>19820.7</v>
      </c>
      <c r="H77" s="3"/>
      <c r="I77" s="139">
        <f t="shared" si="10"/>
        <v>36928</v>
      </c>
      <c r="J77" s="132" t="s">
        <v>250</v>
      </c>
      <c r="L77" s="224"/>
      <c r="M77" s="224"/>
      <c r="N77" s="224"/>
      <c r="O77" s="224"/>
      <c r="P77" s="224"/>
      <c r="Q77" s="224"/>
      <c r="R77" s="224"/>
    </row>
    <row r="78" spans="1:18">
      <c r="A78" s="181" t="s">
        <v>57</v>
      </c>
      <c r="B78" s="3"/>
      <c r="C78" s="148" t="str">
        <f t="shared" si="8"/>
        <v>Long-haul</v>
      </c>
      <c r="D78" s="3" t="s">
        <v>110</v>
      </c>
      <c r="E78" s="3" t="s">
        <v>114</v>
      </c>
      <c r="F78" s="148" t="str">
        <f t="shared" si="9"/>
        <v>Auckland-Paris (via Shanghai)</v>
      </c>
      <c r="G78" s="3">
        <f>9348+9283</f>
        <v>18631</v>
      </c>
      <c r="H78" s="3"/>
      <c r="I78" s="139">
        <f t="shared" si="10"/>
        <v>37278</v>
      </c>
      <c r="J78" s="132" t="s">
        <v>250</v>
      </c>
      <c r="L78" s="224"/>
      <c r="M78" s="224"/>
      <c r="N78" s="224"/>
      <c r="O78" s="224"/>
      <c r="P78" s="224"/>
      <c r="Q78" s="224"/>
      <c r="R78" s="224"/>
    </row>
    <row r="79" spans="1:18">
      <c r="A79" s="181" t="s">
        <v>57</v>
      </c>
      <c r="B79" s="214"/>
      <c r="C79" s="221" t="str">
        <f t="shared" si="8"/>
        <v>Long-haul</v>
      </c>
      <c r="D79" s="214" t="s">
        <v>110</v>
      </c>
      <c r="E79" s="214" t="s">
        <v>114</v>
      </c>
      <c r="F79" s="221" t="str">
        <f t="shared" si="9"/>
        <v>Auckland-Paris (via Shanghai)</v>
      </c>
      <c r="G79" s="214">
        <f>G78</f>
        <v>18631</v>
      </c>
      <c r="H79" s="214"/>
      <c r="I79" s="215">
        <f t="shared" si="10"/>
        <v>37278</v>
      </c>
      <c r="J79" s="200" t="s">
        <v>250</v>
      </c>
      <c r="L79" s="224"/>
      <c r="M79" s="224"/>
      <c r="N79" s="224"/>
      <c r="O79" s="224"/>
      <c r="P79" s="224"/>
      <c r="Q79" s="224"/>
      <c r="R79" s="224"/>
    </row>
    <row r="80" spans="1:18" s="134" customFormat="1">
      <c r="A80" s="233"/>
      <c r="B80" s="233"/>
      <c r="C80" s="233"/>
      <c r="D80" s="233"/>
      <c r="E80" s="233"/>
      <c r="F80" s="233"/>
      <c r="G80" s="233"/>
      <c r="H80" s="233"/>
      <c r="I80" s="233"/>
      <c r="J80" s="233"/>
      <c r="L80" s="224"/>
      <c r="M80" s="224"/>
      <c r="N80" s="224"/>
      <c r="O80" s="224"/>
      <c r="P80" s="224"/>
      <c r="Q80" s="224"/>
      <c r="R80" s="224"/>
    </row>
    <row r="81" spans="1:18">
      <c r="A81" s="181" t="s">
        <v>107</v>
      </c>
      <c r="B81" s="181"/>
      <c r="C81" s="181"/>
      <c r="D81" s="181"/>
      <c r="E81" s="181"/>
      <c r="F81" s="181"/>
      <c r="G81" s="181"/>
      <c r="H81" s="181"/>
      <c r="I81" s="181">
        <v>1.81</v>
      </c>
      <c r="J81" s="194" t="s">
        <v>121</v>
      </c>
      <c r="L81" s="224"/>
      <c r="M81" s="224"/>
      <c r="N81" s="224"/>
      <c r="O81" s="224"/>
      <c r="P81" s="224"/>
      <c r="Q81" s="224"/>
      <c r="R81" s="224"/>
    </row>
    <row r="82" spans="1:18">
      <c r="A82" s="181" t="s">
        <v>107</v>
      </c>
      <c r="B82" s="181"/>
      <c r="C82" s="181"/>
      <c r="D82" s="181"/>
      <c r="E82" s="181"/>
      <c r="F82" s="181"/>
      <c r="G82" s="181">
        <f>SUM(G5:G71)</f>
        <v>72644.499999999985</v>
      </c>
      <c r="H82" s="181"/>
      <c r="I82" s="181">
        <v>1.98</v>
      </c>
      <c r="J82" s="194" t="s">
        <v>121</v>
      </c>
      <c r="L82" s="224"/>
      <c r="M82" s="224"/>
      <c r="N82" s="224"/>
      <c r="O82" s="224"/>
      <c r="P82" s="224"/>
      <c r="Q82" s="224"/>
      <c r="R82" s="224"/>
    </row>
    <row r="83" spans="1:18">
      <c r="A83" s="181" t="s">
        <v>107</v>
      </c>
      <c r="B83" s="181"/>
      <c r="C83" s="181"/>
      <c r="D83" s="181"/>
      <c r="E83" s="181"/>
      <c r="F83" s="181"/>
      <c r="G83" s="181"/>
      <c r="H83" s="181"/>
      <c r="I83" s="181">
        <v>2.19</v>
      </c>
      <c r="J83" s="194" t="s">
        <v>121</v>
      </c>
      <c r="L83" s="224"/>
      <c r="M83" s="224"/>
      <c r="N83" s="224"/>
      <c r="O83" s="224"/>
      <c r="P83" s="224"/>
      <c r="Q83" s="224"/>
      <c r="R83" s="224"/>
    </row>
    <row r="84" spans="1:18">
      <c r="A84" s="181" t="s">
        <v>107</v>
      </c>
      <c r="B84" s="181"/>
      <c r="C84" s="181"/>
      <c r="D84" s="202"/>
      <c r="E84" s="181"/>
      <c r="F84" s="181"/>
      <c r="G84" s="181"/>
      <c r="H84" s="181"/>
      <c r="I84" s="181">
        <v>2.27</v>
      </c>
      <c r="J84" s="194" t="s">
        <v>121</v>
      </c>
      <c r="L84" s="224"/>
      <c r="M84" s="224"/>
      <c r="N84" s="224"/>
      <c r="O84" s="224"/>
      <c r="P84" s="224"/>
      <c r="Q84" s="224"/>
      <c r="R84" s="224"/>
    </row>
    <row r="85" spans="1:18">
      <c r="A85" s="181" t="s">
        <v>107</v>
      </c>
      <c r="B85" s="181"/>
      <c r="C85" s="181"/>
      <c r="D85" s="202"/>
      <c r="E85" s="181"/>
      <c r="F85" s="181"/>
      <c r="G85" s="181"/>
      <c r="H85" s="181"/>
      <c r="I85" s="181">
        <v>2.2799999999999998</v>
      </c>
      <c r="J85" s="194" t="s">
        <v>121</v>
      </c>
      <c r="L85" s="224"/>
      <c r="M85" s="224"/>
      <c r="N85" s="224"/>
      <c r="O85" s="224"/>
      <c r="P85" s="224"/>
      <c r="Q85" s="224"/>
      <c r="R85" s="224"/>
    </row>
    <row r="86" spans="1:18">
      <c r="A86" s="181" t="s">
        <v>107</v>
      </c>
      <c r="B86" s="181"/>
      <c r="C86" s="181"/>
      <c r="D86" s="181"/>
      <c r="E86" s="181"/>
      <c r="F86" s="181"/>
      <c r="G86" s="181"/>
      <c r="H86" s="181"/>
      <c r="I86" s="181">
        <v>2.34</v>
      </c>
      <c r="J86" s="194" t="s">
        <v>121</v>
      </c>
      <c r="L86" s="224"/>
      <c r="M86" s="224"/>
      <c r="N86" s="224"/>
      <c r="O86" s="224"/>
      <c r="P86" s="224"/>
      <c r="Q86" s="224"/>
      <c r="R86" s="224"/>
    </row>
    <row r="87" spans="1:18">
      <c r="A87" s="181" t="s">
        <v>107</v>
      </c>
      <c r="B87" s="181"/>
      <c r="C87" s="181"/>
      <c r="D87" s="181"/>
      <c r="E87" s="181"/>
      <c r="F87" s="181"/>
      <c r="G87" s="181"/>
      <c r="H87" s="181"/>
      <c r="I87" s="181">
        <v>2.58</v>
      </c>
      <c r="J87" s="194" t="s">
        <v>121</v>
      </c>
      <c r="L87" s="224"/>
      <c r="M87" s="224"/>
      <c r="N87" s="224"/>
      <c r="O87" s="224"/>
      <c r="P87" s="224"/>
      <c r="Q87" s="224"/>
      <c r="R87" s="224"/>
    </row>
    <row r="88" spans="1:18">
      <c r="A88" s="181" t="s">
        <v>107</v>
      </c>
      <c r="B88" s="181"/>
      <c r="C88" s="181"/>
      <c r="D88" s="181"/>
      <c r="E88" s="181"/>
      <c r="F88" s="181"/>
      <c r="G88" s="181"/>
      <c r="H88" s="181"/>
      <c r="I88" s="181">
        <v>3.28</v>
      </c>
      <c r="J88" s="194" t="s">
        <v>121</v>
      </c>
      <c r="L88" s="224"/>
      <c r="M88" s="224"/>
      <c r="N88" s="224"/>
      <c r="O88" s="224"/>
      <c r="P88" s="224"/>
      <c r="Q88" s="224"/>
      <c r="R88" s="224"/>
    </row>
    <row r="89" spans="1:18">
      <c r="A89" s="181" t="s">
        <v>107</v>
      </c>
      <c r="B89" s="181"/>
      <c r="C89" s="181"/>
      <c r="D89" s="181"/>
      <c r="E89" s="181"/>
      <c r="F89" s="181"/>
      <c r="G89" s="181"/>
      <c r="H89" s="181"/>
      <c r="I89" s="181">
        <v>3.67</v>
      </c>
      <c r="J89" s="194" t="s">
        <v>121</v>
      </c>
      <c r="L89" s="224"/>
      <c r="M89" s="224"/>
      <c r="N89" s="224"/>
      <c r="O89" s="224"/>
      <c r="P89" s="224"/>
      <c r="Q89" s="224"/>
      <c r="R89" s="224"/>
    </row>
    <row r="90" spans="1:18">
      <c r="A90" s="181" t="s">
        <v>107</v>
      </c>
      <c r="B90" s="181"/>
      <c r="C90" s="181"/>
      <c r="D90" s="181"/>
      <c r="E90" s="181"/>
      <c r="F90" s="181"/>
      <c r="G90" s="181"/>
      <c r="H90" s="181"/>
      <c r="I90" s="181">
        <v>3.88</v>
      </c>
      <c r="J90" s="194" t="s">
        <v>121</v>
      </c>
      <c r="L90" s="224"/>
      <c r="M90" s="224"/>
      <c r="N90" s="224"/>
      <c r="O90" s="224"/>
      <c r="P90" s="224"/>
      <c r="Q90" s="224"/>
      <c r="R90" s="224"/>
    </row>
    <row r="91" spans="1:18">
      <c r="A91" s="181" t="s">
        <v>107</v>
      </c>
      <c r="B91" s="181"/>
      <c r="C91" s="181"/>
      <c r="D91" s="181"/>
      <c r="E91" s="181"/>
      <c r="F91" s="181"/>
      <c r="G91" s="181"/>
      <c r="H91" s="181"/>
      <c r="I91" s="181">
        <v>4.3899999999999997</v>
      </c>
      <c r="J91" s="194" t="s">
        <v>121</v>
      </c>
      <c r="L91" s="224"/>
      <c r="M91" s="224"/>
      <c r="N91" s="224"/>
      <c r="O91" s="224"/>
      <c r="P91" s="224"/>
      <c r="Q91" s="224"/>
      <c r="R91" s="224"/>
    </row>
    <row r="92" spans="1:18">
      <c r="A92" s="181" t="s">
        <v>107</v>
      </c>
      <c r="B92" s="181"/>
      <c r="C92" s="181"/>
      <c r="D92" s="181"/>
      <c r="E92" s="181"/>
      <c r="F92" s="181"/>
      <c r="G92" s="181"/>
      <c r="H92" s="181"/>
      <c r="I92" s="181">
        <v>5.92</v>
      </c>
      <c r="J92" s="194" t="s">
        <v>121</v>
      </c>
      <c r="L92" s="224"/>
      <c r="M92" s="224"/>
      <c r="N92" s="224"/>
      <c r="O92" s="224"/>
      <c r="P92" s="224"/>
      <c r="Q92" s="224"/>
      <c r="R92" s="224"/>
    </row>
    <row r="93" spans="1:18">
      <c r="A93" s="181" t="s">
        <v>107</v>
      </c>
      <c r="B93" s="181"/>
      <c r="C93" s="181"/>
      <c r="D93" s="181"/>
      <c r="E93" s="181"/>
      <c r="F93" s="181"/>
      <c r="G93" s="181"/>
      <c r="H93" s="181"/>
      <c r="I93" s="181">
        <v>5.95</v>
      </c>
      <c r="J93" s="194" t="s">
        <v>121</v>
      </c>
      <c r="L93" s="224"/>
      <c r="M93" s="224"/>
      <c r="N93" s="224"/>
      <c r="O93" s="224"/>
      <c r="P93" s="224"/>
      <c r="Q93" s="224"/>
      <c r="R93" s="224"/>
    </row>
    <row r="94" spans="1:18">
      <c r="A94" s="181" t="s">
        <v>107</v>
      </c>
      <c r="B94" s="181"/>
      <c r="C94" s="181"/>
      <c r="D94" s="181"/>
      <c r="E94" s="181"/>
      <c r="F94" s="181"/>
      <c r="G94" s="181"/>
      <c r="H94" s="181"/>
      <c r="I94" s="181">
        <v>6.98</v>
      </c>
      <c r="J94" s="194" t="s">
        <v>121</v>
      </c>
      <c r="L94" s="224"/>
      <c r="M94" s="224"/>
      <c r="N94" s="224"/>
      <c r="O94" s="224"/>
      <c r="P94" s="224"/>
      <c r="Q94" s="224"/>
      <c r="R94" s="224"/>
    </row>
    <row r="95" spans="1:18">
      <c r="A95" s="181" t="s">
        <v>107</v>
      </c>
      <c r="B95" s="181"/>
      <c r="C95" s="181"/>
      <c r="D95" s="181"/>
      <c r="E95" s="181"/>
      <c r="F95" s="181"/>
      <c r="G95" s="181"/>
      <c r="H95" s="181"/>
      <c r="I95" s="181">
        <v>7.15</v>
      </c>
      <c r="J95" s="194" t="s">
        <v>121</v>
      </c>
      <c r="L95" s="224"/>
      <c r="M95" s="224"/>
      <c r="N95" s="224"/>
      <c r="O95" s="224"/>
      <c r="P95" s="224"/>
      <c r="Q95" s="224"/>
      <c r="R95" s="224"/>
    </row>
    <row r="96" spans="1:18">
      <c r="A96" s="181" t="s">
        <v>107</v>
      </c>
      <c r="B96" s="181"/>
      <c r="C96" s="181"/>
      <c r="D96" s="181"/>
      <c r="E96" s="181"/>
      <c r="F96" s="181"/>
      <c r="G96" s="181"/>
      <c r="H96" s="181"/>
      <c r="I96" s="181">
        <v>8.44</v>
      </c>
      <c r="J96" s="194" t="s">
        <v>121</v>
      </c>
      <c r="L96" s="224"/>
      <c r="M96" s="224"/>
      <c r="N96" s="224"/>
      <c r="O96" s="224"/>
      <c r="P96" s="224"/>
      <c r="Q96" s="224"/>
      <c r="R96" s="224"/>
    </row>
    <row r="97" spans="1:18">
      <c r="A97" s="181" t="s">
        <v>107</v>
      </c>
      <c r="B97" s="181"/>
      <c r="C97" s="181"/>
      <c r="D97" s="181"/>
      <c r="E97" s="181"/>
      <c r="F97" s="181"/>
      <c r="G97" s="181"/>
      <c r="H97" s="181"/>
      <c r="I97" s="181">
        <v>8.69</v>
      </c>
      <c r="J97" s="194" t="s">
        <v>121</v>
      </c>
      <c r="L97" s="224"/>
      <c r="M97" s="224"/>
      <c r="N97" s="224"/>
      <c r="O97" s="224"/>
      <c r="P97" s="224"/>
      <c r="Q97" s="224"/>
      <c r="R97" s="224"/>
    </row>
    <row r="98" spans="1:18">
      <c r="A98" s="181" t="s">
        <v>107</v>
      </c>
      <c r="B98" s="181"/>
      <c r="C98" s="181"/>
      <c r="D98" s="181"/>
      <c r="E98" s="181"/>
      <c r="F98" s="181"/>
      <c r="G98" s="181"/>
      <c r="H98" s="181"/>
      <c r="I98" s="181">
        <v>9.0399999999999991</v>
      </c>
      <c r="J98" s="194" t="s">
        <v>121</v>
      </c>
      <c r="L98" s="224"/>
      <c r="M98" s="224"/>
      <c r="N98" s="224"/>
      <c r="O98" s="224"/>
      <c r="P98" s="224"/>
      <c r="Q98" s="224"/>
      <c r="R98" s="224"/>
    </row>
    <row r="99" spans="1:18">
      <c r="A99" s="181" t="s">
        <v>107</v>
      </c>
      <c r="B99" s="181"/>
      <c r="C99" s="181"/>
      <c r="D99" s="181"/>
      <c r="E99" s="181"/>
      <c r="F99" s="181"/>
      <c r="G99" s="181"/>
      <c r="H99" s="181"/>
      <c r="I99" s="181">
        <v>9.86</v>
      </c>
      <c r="J99" s="194" t="s">
        <v>121</v>
      </c>
      <c r="L99" s="224"/>
      <c r="M99" s="224"/>
      <c r="N99" s="224"/>
      <c r="O99" s="224"/>
      <c r="P99" s="224"/>
      <c r="Q99" s="224"/>
      <c r="R99" s="224"/>
    </row>
    <row r="100" spans="1:18">
      <c r="A100" s="181" t="s">
        <v>107</v>
      </c>
      <c r="B100" s="181"/>
      <c r="C100" s="181"/>
      <c r="D100" s="181"/>
      <c r="E100" s="181"/>
      <c r="F100" s="181"/>
      <c r="G100" s="181"/>
      <c r="H100" s="181"/>
      <c r="I100" s="181">
        <v>10.62</v>
      </c>
      <c r="J100" s="194" t="s">
        <v>121</v>
      </c>
      <c r="L100" s="224"/>
      <c r="M100" s="224"/>
      <c r="N100" s="224"/>
      <c r="O100" s="224"/>
      <c r="P100" s="224"/>
      <c r="Q100" s="224"/>
      <c r="R100" s="224"/>
    </row>
    <row r="101" spans="1:18">
      <c r="A101" s="181" t="s">
        <v>107</v>
      </c>
      <c r="B101" s="181"/>
      <c r="C101" s="181"/>
      <c r="D101" s="181"/>
      <c r="E101" s="181"/>
      <c r="F101" s="181"/>
      <c r="G101" s="181"/>
      <c r="H101" s="181"/>
      <c r="I101" s="181">
        <v>10.78</v>
      </c>
      <c r="J101" s="194" t="s">
        <v>121</v>
      </c>
      <c r="L101" s="224"/>
      <c r="M101" s="224"/>
      <c r="N101" s="224"/>
      <c r="O101" s="224"/>
      <c r="P101" s="224"/>
      <c r="Q101" s="224"/>
      <c r="R101" s="224"/>
    </row>
    <row r="102" spans="1:18">
      <c r="A102" s="181" t="s">
        <v>107</v>
      </c>
      <c r="B102" s="181"/>
      <c r="C102" s="181"/>
      <c r="D102" s="181"/>
      <c r="E102" s="181"/>
      <c r="F102" s="181"/>
      <c r="G102" s="181"/>
      <c r="H102" s="181"/>
      <c r="I102" s="181">
        <v>11.08</v>
      </c>
      <c r="J102" s="194" t="s">
        <v>121</v>
      </c>
      <c r="L102" s="224"/>
      <c r="M102" s="224"/>
      <c r="N102" s="224"/>
      <c r="O102" s="224"/>
      <c r="P102" s="224"/>
      <c r="Q102" s="224"/>
      <c r="R102" s="224"/>
    </row>
    <row r="103" spans="1:18">
      <c r="A103" s="181" t="s">
        <v>107</v>
      </c>
      <c r="B103" s="181"/>
      <c r="C103" s="181"/>
      <c r="D103" s="181"/>
      <c r="E103" s="181"/>
      <c r="F103" s="181"/>
      <c r="G103" s="181"/>
      <c r="H103" s="181"/>
      <c r="I103" s="181">
        <v>11.21</v>
      </c>
      <c r="J103" s="194" t="s">
        <v>121</v>
      </c>
      <c r="L103" s="224"/>
      <c r="M103" s="224"/>
      <c r="N103" s="224"/>
      <c r="O103" s="224"/>
      <c r="P103" s="224"/>
      <c r="Q103" s="224"/>
      <c r="R103" s="224"/>
    </row>
    <row r="104" spans="1:18">
      <c r="A104" s="181" t="s">
        <v>107</v>
      </c>
      <c r="B104" s="181"/>
      <c r="C104" s="181"/>
      <c r="D104" s="181"/>
      <c r="E104" s="181"/>
      <c r="F104" s="181"/>
      <c r="G104" s="181"/>
      <c r="H104" s="181"/>
      <c r="I104" s="181">
        <v>11.22</v>
      </c>
      <c r="J104" s="194" t="s">
        <v>121</v>
      </c>
      <c r="L104" s="224"/>
      <c r="M104" s="224"/>
      <c r="N104" s="224"/>
      <c r="O104" s="224"/>
      <c r="P104" s="224"/>
      <c r="Q104" s="224"/>
      <c r="R104" s="224"/>
    </row>
    <row r="105" spans="1:18">
      <c r="A105" s="181" t="s">
        <v>107</v>
      </c>
      <c r="B105" s="181"/>
      <c r="C105" s="181"/>
      <c r="D105" s="181"/>
      <c r="E105" s="181"/>
      <c r="F105" s="181"/>
      <c r="G105" s="181"/>
      <c r="H105" s="181"/>
      <c r="I105" s="181">
        <v>11.75</v>
      </c>
      <c r="J105" s="194" t="s">
        <v>121</v>
      </c>
      <c r="L105" s="224"/>
      <c r="M105" s="224"/>
      <c r="N105" s="224"/>
      <c r="O105" s="224"/>
      <c r="P105" s="224"/>
      <c r="Q105" s="224"/>
      <c r="R105" s="224"/>
    </row>
    <row r="106" spans="1:18">
      <c r="A106" s="181" t="s">
        <v>107</v>
      </c>
      <c r="B106" s="181"/>
      <c r="C106" s="181"/>
      <c r="D106" s="181"/>
      <c r="E106" s="181"/>
      <c r="F106" s="181"/>
      <c r="G106" s="181"/>
      <c r="H106" s="181"/>
      <c r="I106" s="181">
        <v>12.2</v>
      </c>
      <c r="J106" s="194" t="s">
        <v>121</v>
      </c>
      <c r="L106" s="224"/>
      <c r="M106" s="224"/>
      <c r="N106" s="224"/>
      <c r="O106" s="224"/>
      <c r="P106" s="224"/>
      <c r="Q106" s="224"/>
      <c r="R106" s="224"/>
    </row>
    <row r="107" spans="1:18">
      <c r="A107" s="181" t="s">
        <v>107</v>
      </c>
      <c r="B107" s="181"/>
      <c r="C107" s="181"/>
      <c r="D107" s="181"/>
      <c r="E107" s="181"/>
      <c r="F107" s="181"/>
      <c r="G107" s="181"/>
      <c r="H107" s="181"/>
      <c r="I107" s="181">
        <v>14.5</v>
      </c>
      <c r="J107" s="194" t="s">
        <v>121</v>
      </c>
      <c r="L107" s="224"/>
      <c r="M107" s="224"/>
      <c r="N107" s="224"/>
      <c r="O107" s="224"/>
      <c r="P107" s="224"/>
      <c r="Q107" s="224"/>
      <c r="R107" s="224"/>
    </row>
    <row r="108" spans="1:18">
      <c r="A108" s="181" t="s">
        <v>107</v>
      </c>
      <c r="B108" s="181"/>
      <c r="C108" s="181"/>
      <c r="D108" s="181"/>
      <c r="E108" s="181"/>
      <c r="F108" s="181"/>
      <c r="G108" s="181"/>
      <c r="H108" s="181"/>
      <c r="I108" s="181">
        <v>15.09</v>
      </c>
      <c r="J108" s="194" t="s">
        <v>121</v>
      </c>
      <c r="L108" s="224"/>
      <c r="M108" s="224"/>
      <c r="N108" s="224"/>
      <c r="O108" s="224"/>
      <c r="P108" s="224"/>
      <c r="Q108" s="224"/>
      <c r="R108" s="224"/>
    </row>
    <row r="109" spans="1:18">
      <c r="A109" s="181" t="s">
        <v>107</v>
      </c>
      <c r="B109" s="181"/>
      <c r="C109" s="181"/>
      <c r="D109" s="181"/>
      <c r="E109" s="181"/>
      <c r="F109" s="181"/>
      <c r="G109" s="181"/>
      <c r="H109" s="181"/>
      <c r="I109" s="181">
        <v>15.42</v>
      </c>
      <c r="J109" s="194" t="s">
        <v>121</v>
      </c>
      <c r="L109" s="224"/>
      <c r="M109" s="224"/>
      <c r="N109" s="224"/>
      <c r="O109" s="224"/>
      <c r="P109" s="224"/>
      <c r="Q109" s="224"/>
      <c r="R109" s="224"/>
    </row>
    <row r="110" spans="1:18">
      <c r="A110" s="181" t="s">
        <v>107</v>
      </c>
      <c r="B110" s="181"/>
      <c r="C110" s="181"/>
      <c r="D110" s="181"/>
      <c r="E110" s="181"/>
      <c r="F110" s="181"/>
      <c r="G110" s="181"/>
      <c r="H110" s="181"/>
      <c r="I110" s="181">
        <v>16.309999999999999</v>
      </c>
      <c r="J110" s="194" t="s">
        <v>121</v>
      </c>
      <c r="L110" s="224"/>
      <c r="M110" s="224"/>
      <c r="N110" s="224"/>
      <c r="O110" s="224"/>
      <c r="P110" s="224"/>
      <c r="Q110" s="224"/>
      <c r="R110" s="224"/>
    </row>
    <row r="111" spans="1:18">
      <c r="A111" s="181" t="s">
        <v>107</v>
      </c>
      <c r="B111" s="181"/>
      <c r="C111" s="181"/>
      <c r="D111" s="181"/>
      <c r="E111" s="181"/>
      <c r="F111" s="181"/>
      <c r="G111" s="181"/>
      <c r="H111" s="181"/>
      <c r="I111" s="181">
        <v>16.559999999999999</v>
      </c>
      <c r="J111" s="194" t="s">
        <v>121</v>
      </c>
      <c r="L111" s="224"/>
      <c r="M111" s="224"/>
      <c r="N111" s="224"/>
      <c r="O111" s="224"/>
      <c r="P111" s="224"/>
      <c r="Q111" s="224"/>
      <c r="R111" s="224"/>
    </row>
    <row r="112" spans="1:18">
      <c r="A112" s="181" t="s">
        <v>107</v>
      </c>
      <c r="B112" s="181"/>
      <c r="C112" s="181"/>
      <c r="D112" s="181"/>
      <c r="E112" s="181"/>
      <c r="F112" s="181"/>
      <c r="G112" s="181"/>
      <c r="H112" s="181"/>
      <c r="I112" s="181">
        <v>17.010000000000002</v>
      </c>
      <c r="J112" s="194" t="s">
        <v>121</v>
      </c>
      <c r="L112" s="224"/>
      <c r="M112" s="224"/>
      <c r="N112" s="224"/>
      <c r="O112" s="224"/>
      <c r="P112" s="224"/>
      <c r="Q112" s="224"/>
      <c r="R112" s="224"/>
    </row>
    <row r="113" spans="1:18">
      <c r="A113" s="181" t="s">
        <v>107</v>
      </c>
      <c r="B113" s="181"/>
      <c r="C113" s="181"/>
      <c r="D113" s="181"/>
      <c r="E113" s="181"/>
      <c r="F113" s="181"/>
      <c r="G113" s="181"/>
      <c r="H113" s="181"/>
      <c r="I113" s="181">
        <v>19.23</v>
      </c>
      <c r="J113" s="194" t="s">
        <v>121</v>
      </c>
      <c r="L113" s="224"/>
      <c r="M113" s="224"/>
      <c r="N113" s="224"/>
      <c r="O113" s="224"/>
      <c r="P113" s="224"/>
      <c r="Q113" s="224"/>
      <c r="R113" s="224"/>
    </row>
    <row r="114" spans="1:18">
      <c r="A114" s="181" t="s">
        <v>107</v>
      </c>
      <c r="B114" s="181"/>
      <c r="C114" s="181"/>
      <c r="D114" s="181"/>
      <c r="E114" s="181"/>
      <c r="F114" s="181"/>
      <c r="G114" s="181"/>
      <c r="H114" s="181"/>
      <c r="I114" s="181">
        <v>21.61</v>
      </c>
      <c r="J114" s="194" t="s">
        <v>121</v>
      </c>
      <c r="L114" s="224"/>
      <c r="M114" s="224"/>
      <c r="N114" s="224"/>
      <c r="O114" s="224"/>
      <c r="P114" s="224"/>
      <c r="Q114" s="224"/>
      <c r="R114" s="224"/>
    </row>
    <row r="115" spans="1:18">
      <c r="A115" s="181" t="s">
        <v>107</v>
      </c>
      <c r="B115" s="181"/>
      <c r="C115" s="181"/>
      <c r="D115" s="181"/>
      <c r="E115" s="181"/>
      <c r="F115" s="181"/>
      <c r="G115" s="181"/>
      <c r="H115" s="181"/>
      <c r="I115" s="181">
        <v>22.12</v>
      </c>
      <c r="J115" s="194" t="s">
        <v>121</v>
      </c>
      <c r="L115" s="224"/>
      <c r="M115" s="224"/>
      <c r="N115" s="224"/>
      <c r="O115" s="224"/>
      <c r="P115" s="224"/>
      <c r="Q115" s="224"/>
      <c r="R115" s="224"/>
    </row>
    <row r="116" spans="1:18">
      <c r="A116" s="181" t="s">
        <v>107</v>
      </c>
      <c r="B116" s="181"/>
      <c r="C116" s="181"/>
      <c r="D116" s="181"/>
      <c r="E116" s="181"/>
      <c r="F116" s="181"/>
      <c r="G116" s="181"/>
      <c r="H116" s="181"/>
      <c r="I116" s="181">
        <v>22.12</v>
      </c>
      <c r="J116" s="194" t="s">
        <v>121</v>
      </c>
      <c r="L116" s="224"/>
      <c r="M116" s="224"/>
      <c r="N116" s="224"/>
      <c r="O116" s="224"/>
      <c r="P116" s="224"/>
      <c r="Q116" s="224"/>
      <c r="R116" s="224"/>
    </row>
    <row r="117" spans="1:18">
      <c r="A117" s="181" t="s">
        <v>107</v>
      </c>
      <c r="B117" s="181"/>
      <c r="C117" s="181"/>
      <c r="D117" s="181"/>
      <c r="E117" s="181"/>
      <c r="F117" s="181"/>
      <c r="G117" s="181"/>
      <c r="H117" s="181"/>
      <c r="I117" s="181">
        <v>24.57</v>
      </c>
      <c r="J117" s="194" t="s">
        <v>121</v>
      </c>
      <c r="L117" s="224"/>
      <c r="M117" s="224"/>
      <c r="N117" s="224"/>
      <c r="O117" s="224"/>
      <c r="P117" s="224"/>
      <c r="Q117" s="224"/>
      <c r="R117" s="224"/>
    </row>
    <row r="118" spans="1:18">
      <c r="A118" s="181" t="s">
        <v>107</v>
      </c>
      <c r="B118" s="181"/>
      <c r="C118" s="181"/>
      <c r="D118" s="181"/>
      <c r="E118" s="181"/>
      <c r="F118" s="181"/>
      <c r="G118" s="181"/>
      <c r="H118" s="181"/>
      <c r="I118" s="181">
        <v>30.15</v>
      </c>
      <c r="J118" s="194" t="s">
        <v>121</v>
      </c>
      <c r="L118" s="224"/>
      <c r="M118" s="224"/>
      <c r="N118" s="224"/>
      <c r="O118" s="224"/>
      <c r="P118" s="224"/>
      <c r="Q118" s="224"/>
      <c r="R118" s="224"/>
    </row>
    <row r="119" spans="1:18">
      <c r="A119" s="181" t="s">
        <v>107</v>
      </c>
      <c r="B119" s="181"/>
      <c r="C119" s="181"/>
      <c r="D119" s="181"/>
      <c r="E119" s="181"/>
      <c r="F119" s="181"/>
      <c r="G119" s="181"/>
      <c r="H119" s="181"/>
      <c r="I119" s="181">
        <v>33.39</v>
      </c>
      <c r="J119" s="194" t="s">
        <v>121</v>
      </c>
      <c r="L119" s="224"/>
      <c r="M119" s="224"/>
      <c r="N119" s="224"/>
      <c r="O119" s="224"/>
      <c r="P119" s="224"/>
      <c r="Q119" s="224"/>
      <c r="R119" s="224"/>
    </row>
    <row r="120" spans="1:18">
      <c r="A120" s="181" t="s">
        <v>107</v>
      </c>
      <c r="B120" s="181"/>
      <c r="C120" s="181"/>
      <c r="D120" s="181"/>
      <c r="E120" s="181"/>
      <c r="F120" s="181"/>
      <c r="G120" s="181"/>
      <c r="H120" s="181"/>
      <c r="I120" s="181">
        <v>33.9</v>
      </c>
      <c r="J120" s="194" t="s">
        <v>121</v>
      </c>
      <c r="L120" s="224"/>
      <c r="M120" s="224"/>
      <c r="N120" s="224"/>
      <c r="O120" s="224"/>
      <c r="P120" s="224"/>
      <c r="Q120" s="224"/>
      <c r="R120" s="224"/>
    </row>
    <row r="121" spans="1:18">
      <c r="A121" s="181" t="s">
        <v>107</v>
      </c>
      <c r="B121" s="181"/>
      <c r="C121" s="181"/>
      <c r="D121" s="181"/>
      <c r="E121" s="181"/>
      <c r="F121" s="181"/>
      <c r="G121" s="181"/>
      <c r="H121" s="181"/>
      <c r="I121" s="181">
        <v>55.5</v>
      </c>
      <c r="J121" s="194" t="s">
        <v>77</v>
      </c>
      <c r="L121" s="224"/>
      <c r="M121" s="224"/>
      <c r="N121" s="224"/>
      <c r="O121" s="224"/>
      <c r="P121" s="224"/>
      <c r="Q121" s="224"/>
      <c r="R121" s="224"/>
    </row>
    <row r="122" spans="1:18">
      <c r="A122" s="181" t="s">
        <v>107</v>
      </c>
      <c r="B122" s="181"/>
      <c r="C122" s="181"/>
      <c r="D122" s="181"/>
      <c r="E122" s="181"/>
      <c r="F122" s="181"/>
      <c r="G122" s="181"/>
      <c r="H122" s="181"/>
      <c r="I122" s="181">
        <v>53.71</v>
      </c>
      <c r="J122" s="194" t="s">
        <v>77</v>
      </c>
      <c r="L122" s="224"/>
      <c r="M122" s="224"/>
      <c r="N122" s="224"/>
      <c r="O122" s="224"/>
      <c r="P122" s="224"/>
      <c r="Q122" s="224"/>
      <c r="R122" s="224"/>
    </row>
    <row r="123" spans="1:18">
      <c r="A123" s="181" t="s">
        <v>107</v>
      </c>
      <c r="B123" s="181"/>
      <c r="C123" s="181"/>
      <c r="D123" s="181"/>
      <c r="E123" s="181"/>
      <c r="F123" s="181"/>
      <c r="G123" s="181"/>
      <c r="H123" s="181"/>
      <c r="I123" s="181">
        <v>32.36</v>
      </c>
      <c r="J123" s="194" t="s">
        <v>77</v>
      </c>
      <c r="L123" s="224"/>
      <c r="M123" s="224"/>
      <c r="N123" s="224"/>
      <c r="O123" s="224"/>
      <c r="P123" s="224"/>
      <c r="Q123" s="224"/>
      <c r="R123" s="224"/>
    </row>
    <row r="124" spans="1:18">
      <c r="A124" s="181" t="s">
        <v>107</v>
      </c>
      <c r="B124" s="181"/>
      <c r="C124" s="181"/>
      <c r="D124" s="181"/>
      <c r="E124" s="181"/>
      <c r="F124" s="181"/>
      <c r="G124" s="181"/>
      <c r="H124" s="181"/>
      <c r="I124" s="181">
        <v>32.06</v>
      </c>
      <c r="J124" s="194" t="s">
        <v>77</v>
      </c>
      <c r="L124" s="224"/>
      <c r="M124" s="224"/>
      <c r="N124" s="224"/>
      <c r="O124" s="224"/>
      <c r="P124" s="224"/>
      <c r="Q124" s="224"/>
      <c r="R124" s="224"/>
    </row>
    <row r="125" spans="1:18">
      <c r="A125" s="181" t="s">
        <v>107</v>
      </c>
      <c r="B125" s="181"/>
      <c r="C125" s="181"/>
      <c r="D125" s="181"/>
      <c r="E125" s="181"/>
      <c r="F125" s="181"/>
      <c r="G125" s="181"/>
      <c r="H125" s="181"/>
      <c r="I125" s="181">
        <v>21.98</v>
      </c>
      <c r="J125" s="194" t="s">
        <v>77</v>
      </c>
      <c r="L125" s="224"/>
      <c r="M125" s="224"/>
      <c r="N125" s="224"/>
      <c r="O125" s="224"/>
      <c r="P125" s="224"/>
      <c r="Q125" s="224"/>
      <c r="R125" s="224"/>
    </row>
    <row r="126" spans="1:18">
      <c r="A126" s="181" t="s">
        <v>107</v>
      </c>
      <c r="B126" s="181"/>
      <c r="C126" s="181"/>
      <c r="D126" s="181"/>
      <c r="E126" s="181"/>
      <c r="F126" s="181"/>
      <c r="G126" s="181"/>
      <c r="H126" s="181"/>
      <c r="I126" s="181">
        <v>19.07</v>
      </c>
      <c r="J126" s="194" t="s">
        <v>77</v>
      </c>
      <c r="L126" s="224"/>
      <c r="M126" s="224"/>
      <c r="N126" s="224"/>
      <c r="O126" s="224"/>
      <c r="P126" s="224"/>
      <c r="Q126" s="224"/>
      <c r="R126" s="224"/>
    </row>
    <row r="127" spans="1:18">
      <c r="A127" s="181" t="s">
        <v>107</v>
      </c>
      <c r="B127" s="181"/>
      <c r="C127" s="181"/>
      <c r="D127" s="181"/>
      <c r="E127" s="181"/>
      <c r="F127" s="181"/>
      <c r="G127" s="181"/>
      <c r="H127" s="181"/>
      <c r="I127" s="181">
        <v>13.68</v>
      </c>
      <c r="J127" s="194" t="s">
        <v>77</v>
      </c>
      <c r="L127" s="224"/>
      <c r="M127" s="224"/>
      <c r="N127" s="224"/>
      <c r="O127" s="224"/>
      <c r="P127" s="224"/>
      <c r="Q127" s="224"/>
      <c r="R127" s="224"/>
    </row>
    <row r="128" spans="1:18">
      <c r="A128" s="181" t="s">
        <v>107</v>
      </c>
      <c r="B128" s="181"/>
      <c r="C128" s="181"/>
      <c r="D128" s="181"/>
      <c r="E128" s="181"/>
      <c r="F128" s="181"/>
      <c r="G128" s="181"/>
      <c r="H128" s="181"/>
      <c r="I128" s="181">
        <v>11.32</v>
      </c>
      <c r="J128" s="194" t="s">
        <v>77</v>
      </c>
      <c r="L128" s="224"/>
      <c r="M128" s="224"/>
      <c r="N128" s="224"/>
      <c r="O128" s="224"/>
      <c r="P128" s="224"/>
      <c r="Q128" s="224"/>
      <c r="R128" s="224"/>
    </row>
    <row r="129" spans="1:18">
      <c r="A129" s="181" t="s">
        <v>107</v>
      </c>
      <c r="B129" s="181"/>
      <c r="C129" s="181"/>
      <c r="D129" s="181"/>
      <c r="E129" s="181"/>
      <c r="F129" s="181"/>
      <c r="G129" s="181"/>
      <c r="H129" s="181"/>
      <c r="I129" s="181">
        <v>10.32</v>
      </c>
      <c r="J129" s="194" t="s">
        <v>77</v>
      </c>
      <c r="L129" s="224"/>
      <c r="M129" s="224"/>
      <c r="N129" s="224"/>
      <c r="O129" s="224"/>
      <c r="P129" s="224"/>
      <c r="Q129" s="224"/>
      <c r="R129" s="224"/>
    </row>
    <row r="130" spans="1:18">
      <c r="A130" s="181" t="s">
        <v>107</v>
      </c>
      <c r="B130" s="181"/>
      <c r="C130" s="181"/>
      <c r="D130" s="181"/>
      <c r="E130" s="181"/>
      <c r="F130" s="181"/>
      <c r="G130" s="181"/>
      <c r="H130" s="181"/>
      <c r="I130" s="181">
        <v>9.8000000000000007</v>
      </c>
      <c r="J130" s="194" t="s">
        <v>77</v>
      </c>
      <c r="L130" s="224"/>
      <c r="M130" s="224"/>
      <c r="N130" s="224"/>
      <c r="O130" s="224"/>
      <c r="P130" s="224"/>
      <c r="Q130" s="224"/>
      <c r="R130" s="224"/>
    </row>
    <row r="131" spans="1:18">
      <c r="A131" s="181" t="s">
        <v>108</v>
      </c>
      <c r="B131" s="181"/>
      <c r="C131" s="181"/>
      <c r="D131" s="181"/>
      <c r="E131" s="181"/>
      <c r="F131" s="181"/>
      <c r="G131" s="181"/>
      <c r="H131" s="181"/>
      <c r="I131" s="181">
        <f>30.7*2</f>
        <v>61.4</v>
      </c>
      <c r="J131" s="194" t="s">
        <v>121</v>
      </c>
      <c r="L131" s="224"/>
      <c r="M131" s="224"/>
      <c r="N131" s="224"/>
      <c r="O131" s="224"/>
      <c r="P131" s="224"/>
      <c r="Q131" s="224"/>
      <c r="R131" s="224"/>
    </row>
    <row r="132" spans="1:18">
      <c r="A132" s="181" t="s">
        <v>276</v>
      </c>
      <c r="B132" s="181"/>
      <c r="C132" s="181"/>
      <c r="D132" s="181"/>
      <c r="E132" s="181"/>
      <c r="F132" s="181"/>
      <c r="G132" s="181"/>
      <c r="H132" s="181"/>
      <c r="I132" s="181">
        <v>25.5</v>
      </c>
      <c r="J132" s="194" t="s">
        <v>77</v>
      </c>
      <c r="L132" s="224"/>
      <c r="M132" s="224"/>
      <c r="N132" s="224"/>
      <c r="O132" s="224"/>
      <c r="P132" s="224"/>
      <c r="Q132" s="224"/>
      <c r="R132" s="224"/>
    </row>
    <row r="133" spans="1:18">
      <c r="A133" s="181" t="s">
        <v>276</v>
      </c>
      <c r="B133" s="181"/>
      <c r="C133" s="181"/>
      <c r="D133" s="181"/>
      <c r="E133" s="181"/>
      <c r="F133" s="181"/>
      <c r="G133" s="181"/>
      <c r="H133" s="181"/>
      <c r="I133" s="181">
        <v>53.5</v>
      </c>
      <c r="J133" s="194" t="s">
        <v>77</v>
      </c>
      <c r="L133" s="224"/>
      <c r="M133" s="224"/>
      <c r="N133" s="224"/>
      <c r="O133" s="224"/>
      <c r="P133" s="224"/>
      <c r="Q133" s="224"/>
      <c r="R133" s="224"/>
    </row>
    <row r="134" spans="1:18">
      <c r="A134" s="181" t="s">
        <v>276</v>
      </c>
      <c r="B134" s="181"/>
      <c r="C134" s="181"/>
      <c r="D134" s="181"/>
      <c r="E134" s="181"/>
      <c r="F134" s="181"/>
      <c r="G134" s="181"/>
      <c r="H134" s="181"/>
      <c r="I134" s="181">
        <v>15.6</v>
      </c>
      <c r="J134" s="194" t="s">
        <v>77</v>
      </c>
      <c r="L134" s="224"/>
      <c r="M134" s="224"/>
      <c r="N134" s="224"/>
      <c r="O134" s="224"/>
      <c r="P134" s="224"/>
      <c r="Q134" s="224"/>
      <c r="R134" s="224"/>
    </row>
    <row r="135" spans="1:18">
      <c r="A135" s="181" t="s">
        <v>276</v>
      </c>
      <c r="B135" s="181"/>
      <c r="C135" s="181"/>
      <c r="D135" s="181"/>
      <c r="E135" s="181"/>
      <c r="F135" s="181"/>
      <c r="G135" s="181"/>
      <c r="H135" s="181"/>
      <c r="I135" s="181">
        <v>16.5</v>
      </c>
      <c r="J135" s="194" t="s">
        <v>77</v>
      </c>
      <c r="L135" s="224"/>
      <c r="M135" s="224"/>
      <c r="N135" s="224"/>
      <c r="O135" s="224"/>
      <c r="P135" s="224"/>
      <c r="Q135" s="224"/>
      <c r="R135" s="224"/>
    </row>
    <row r="136" spans="1:18">
      <c r="A136" s="181" t="s">
        <v>276</v>
      </c>
      <c r="B136" s="181"/>
      <c r="C136" s="181"/>
      <c r="D136" s="181"/>
      <c r="E136" s="181"/>
      <c r="F136" s="181"/>
      <c r="G136" s="181"/>
      <c r="H136" s="181"/>
      <c r="I136" s="181">
        <v>45.8</v>
      </c>
      <c r="J136" s="194" t="s">
        <v>77</v>
      </c>
      <c r="L136" s="224"/>
      <c r="M136" s="224"/>
      <c r="N136" s="224"/>
      <c r="O136" s="224"/>
      <c r="P136" s="224"/>
      <c r="Q136" s="224"/>
      <c r="R136" s="224"/>
    </row>
    <row r="137" spans="1:18">
      <c r="A137" s="181" t="s">
        <v>276</v>
      </c>
      <c r="B137" s="181"/>
      <c r="C137" s="181"/>
      <c r="D137" s="181"/>
      <c r="E137" s="181"/>
      <c r="F137" s="181"/>
      <c r="G137" s="181"/>
      <c r="H137" s="181"/>
      <c r="I137" s="181">
        <f>SUM(I132:I136)</f>
        <v>156.89999999999998</v>
      </c>
      <c r="J137" s="194" t="s">
        <v>77</v>
      </c>
      <c r="L137" s="224"/>
      <c r="M137" s="224"/>
      <c r="N137" s="224"/>
      <c r="O137" s="224"/>
      <c r="P137" s="224"/>
      <c r="Q137" s="224"/>
      <c r="R137" s="224"/>
    </row>
    <row r="138" spans="1:18" s="134" customFormat="1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L138" s="224"/>
      <c r="M138" s="224"/>
      <c r="N138" s="224"/>
      <c r="O138" s="224"/>
      <c r="P138" s="224"/>
      <c r="Q138" s="224"/>
      <c r="R138" s="224"/>
    </row>
    <row r="139" spans="1:18">
      <c r="A139" s="181" t="s">
        <v>118</v>
      </c>
      <c r="B139" s="181"/>
      <c r="C139" s="181"/>
      <c r="D139" s="181"/>
      <c r="E139" s="181"/>
      <c r="F139" s="181"/>
      <c r="G139" s="181"/>
      <c r="H139" s="181"/>
      <c r="I139" s="181">
        <v>85</v>
      </c>
      <c r="J139" s="194" t="s">
        <v>77</v>
      </c>
      <c r="K139" s="224"/>
      <c r="L139" s="224"/>
      <c r="M139" s="224"/>
      <c r="N139" s="224"/>
      <c r="O139" s="224"/>
      <c r="P139" s="224"/>
      <c r="Q139" s="224"/>
      <c r="R139" s="224"/>
    </row>
    <row r="140" spans="1:18">
      <c r="A140" s="181" t="s">
        <v>118</v>
      </c>
      <c r="B140" s="181"/>
      <c r="C140" s="181"/>
      <c r="D140" s="181"/>
      <c r="E140" s="181"/>
      <c r="F140" s="181"/>
      <c r="G140" s="181"/>
      <c r="H140" s="181"/>
      <c r="I140" s="181">
        <v>309.99</v>
      </c>
      <c r="J140" s="194" t="s">
        <v>77</v>
      </c>
      <c r="K140" s="224"/>
      <c r="L140" s="224"/>
      <c r="M140" s="224"/>
      <c r="N140" s="224"/>
      <c r="O140" s="224"/>
      <c r="P140" s="224"/>
      <c r="Q140" s="224"/>
      <c r="R140" s="224"/>
    </row>
    <row r="141" spans="1:18">
      <c r="A141" s="181" t="s">
        <v>118</v>
      </c>
      <c r="B141" s="181"/>
      <c r="C141" s="181"/>
      <c r="D141" s="181"/>
      <c r="E141" s="181"/>
      <c r="F141" s="181"/>
      <c r="G141" s="181"/>
      <c r="H141" s="181"/>
      <c r="I141" s="181">
        <v>165</v>
      </c>
      <c r="J141" s="194" t="s">
        <v>77</v>
      </c>
      <c r="K141" s="224"/>
      <c r="L141" s="224"/>
      <c r="M141" s="224"/>
      <c r="N141" s="224"/>
      <c r="O141" s="224"/>
      <c r="P141" s="224"/>
      <c r="Q141" s="224"/>
      <c r="R141" s="224"/>
    </row>
    <row r="142" spans="1:18">
      <c r="A142" s="181" t="s">
        <v>118</v>
      </c>
      <c r="B142" s="181"/>
      <c r="C142" s="181"/>
      <c r="D142" s="181"/>
      <c r="E142" s="181"/>
      <c r="F142" s="181"/>
      <c r="G142" s="181"/>
      <c r="H142" s="181"/>
      <c r="I142" s="181">
        <v>167.2</v>
      </c>
      <c r="J142" s="194" t="s">
        <v>77</v>
      </c>
      <c r="K142" s="224"/>
      <c r="L142" s="224"/>
      <c r="M142" s="224"/>
      <c r="N142" s="224"/>
      <c r="O142" s="224"/>
      <c r="P142" s="224"/>
      <c r="Q142" s="224"/>
      <c r="R142" s="224"/>
    </row>
    <row r="143" spans="1:18">
      <c r="A143" s="181" t="s">
        <v>118</v>
      </c>
      <c r="B143" s="181"/>
      <c r="C143" s="181"/>
      <c r="D143" s="181"/>
      <c r="E143" s="181"/>
      <c r="F143" s="181"/>
      <c r="G143" s="181"/>
      <c r="H143" s="181"/>
      <c r="I143" s="181">
        <v>193.35</v>
      </c>
      <c r="J143" s="194" t="s">
        <v>77</v>
      </c>
      <c r="K143" s="224"/>
      <c r="L143" s="224"/>
      <c r="M143" s="224"/>
      <c r="N143" s="224"/>
      <c r="O143" s="224"/>
      <c r="P143" s="224"/>
      <c r="Q143" s="224"/>
      <c r="R143" s="224"/>
    </row>
    <row r="144" spans="1:18">
      <c r="A144" s="181" t="s">
        <v>118</v>
      </c>
      <c r="B144" s="181"/>
      <c r="C144" s="181"/>
      <c r="D144" s="181"/>
      <c r="E144" s="181"/>
      <c r="F144" s="181"/>
      <c r="G144" s="181"/>
      <c r="H144" s="181"/>
      <c r="I144" s="181">
        <v>299</v>
      </c>
      <c r="J144" s="194" t="s">
        <v>121</v>
      </c>
      <c r="K144" s="224"/>
      <c r="L144" s="224"/>
      <c r="M144" s="224"/>
      <c r="N144" s="224"/>
      <c r="O144" s="224"/>
      <c r="P144" s="224"/>
      <c r="Q144" s="224"/>
      <c r="R144" s="224"/>
    </row>
    <row r="145" spans="1:18">
      <c r="A145" s="181" t="s">
        <v>118</v>
      </c>
      <c r="B145" s="181"/>
      <c r="C145" s="181"/>
      <c r="D145" s="181"/>
      <c r="E145" s="181"/>
      <c r="F145" s="181"/>
      <c r="G145" s="181"/>
      <c r="H145" s="181"/>
      <c r="I145" s="181">
        <v>22.9</v>
      </c>
      <c r="J145" s="194" t="s">
        <v>277</v>
      </c>
      <c r="K145" s="224"/>
      <c r="L145" s="224"/>
      <c r="M145" s="224"/>
      <c r="N145" s="224"/>
      <c r="O145" s="224"/>
      <c r="P145" s="224"/>
      <c r="Q145" s="224"/>
      <c r="R145" s="224"/>
    </row>
    <row r="146" spans="1:18" s="197" customFormat="1">
      <c r="A146" s="232"/>
      <c r="B146" s="232"/>
      <c r="C146" s="232"/>
      <c r="D146" s="232"/>
      <c r="E146" s="232"/>
      <c r="F146" s="232"/>
      <c r="G146" s="232"/>
      <c r="H146" s="232"/>
      <c r="I146" s="232"/>
      <c r="J146" s="186"/>
    </row>
    <row r="147" spans="1:18" ht="51.75" customHeight="1">
      <c r="A147" s="225" t="s">
        <v>346</v>
      </c>
      <c r="B147" s="181" t="s">
        <v>98</v>
      </c>
      <c r="C147" s="181"/>
      <c r="D147" s="181"/>
      <c r="E147" s="181"/>
      <c r="F147" s="181"/>
      <c r="G147" s="181"/>
      <c r="H147" s="181"/>
      <c r="I147" s="231">
        <v>394</v>
      </c>
      <c r="J147" s="194" t="s">
        <v>314</v>
      </c>
      <c r="L147" s="186"/>
      <c r="M147" s="224"/>
      <c r="N147" s="224"/>
      <c r="O147" s="224"/>
      <c r="P147" s="224"/>
      <c r="Q147" s="224"/>
      <c r="R147" s="224"/>
    </row>
    <row r="148" spans="1:18">
      <c r="A148" s="181" t="s">
        <v>312</v>
      </c>
      <c r="B148" s="181" t="s">
        <v>85</v>
      </c>
      <c r="C148" s="181"/>
      <c r="D148" s="181"/>
      <c r="E148" s="181"/>
      <c r="F148" s="181"/>
      <c r="G148" s="181"/>
      <c r="H148" s="181"/>
      <c r="I148" s="181">
        <v>1182</v>
      </c>
      <c r="J148" s="194" t="s">
        <v>315</v>
      </c>
      <c r="L148" s="224"/>
      <c r="M148" s="224"/>
      <c r="N148" s="224"/>
      <c r="O148" s="224"/>
      <c r="P148" s="224"/>
      <c r="Q148" s="224"/>
      <c r="R148" s="224"/>
    </row>
    <row r="149" spans="1:18">
      <c r="A149" s="181" t="s">
        <v>312</v>
      </c>
      <c r="B149" s="181" t="s">
        <v>97</v>
      </c>
      <c r="C149" s="181"/>
      <c r="D149" s="181"/>
      <c r="E149" s="181"/>
      <c r="F149" s="181"/>
      <c r="G149" s="181"/>
      <c r="H149" s="181"/>
      <c r="I149" s="181">
        <v>3228.6000000000004</v>
      </c>
      <c r="J149" s="194" t="s">
        <v>313</v>
      </c>
      <c r="L149" s="224"/>
      <c r="M149" s="224"/>
      <c r="N149" s="224"/>
      <c r="O149" s="224"/>
      <c r="P149" s="224"/>
      <c r="Q149" s="224"/>
      <c r="R149" s="224"/>
    </row>
    <row r="150" spans="1:18">
      <c r="A150" s="181" t="s">
        <v>312</v>
      </c>
      <c r="B150" s="181" t="s">
        <v>97</v>
      </c>
      <c r="C150" s="181"/>
      <c r="D150" s="181"/>
      <c r="E150" s="181"/>
      <c r="F150" s="181"/>
      <c r="G150" s="181"/>
      <c r="H150" s="181"/>
      <c r="I150" s="181">
        <v>155.19999999999999</v>
      </c>
      <c r="J150" s="194" t="s">
        <v>314</v>
      </c>
    </row>
    <row r="151" spans="1:18">
      <c r="A151" s="181" t="s">
        <v>312</v>
      </c>
      <c r="B151" s="181" t="s">
        <v>96</v>
      </c>
      <c r="C151" s="181"/>
      <c r="D151" s="181"/>
      <c r="E151" s="181"/>
      <c r="F151" s="181"/>
      <c r="G151" s="181"/>
      <c r="H151" s="181"/>
      <c r="I151" s="181">
        <v>3228.6000000000004</v>
      </c>
      <c r="J151" s="194" t="s">
        <v>313</v>
      </c>
    </row>
    <row r="152" spans="1:18">
      <c r="A152" s="181" t="s">
        <v>312</v>
      </c>
      <c r="B152" s="181" t="s">
        <v>96</v>
      </c>
      <c r="C152" s="181"/>
      <c r="D152" s="181"/>
      <c r="E152" s="181"/>
      <c r="F152" s="181"/>
      <c r="G152" s="181"/>
      <c r="H152" s="181"/>
      <c r="I152" s="181">
        <v>155.19999999999999</v>
      </c>
      <c r="J152" s="194" t="s">
        <v>314</v>
      </c>
    </row>
    <row r="153" spans="1:18">
      <c r="A153" s="181" t="s">
        <v>312</v>
      </c>
      <c r="B153" s="181" t="s">
        <v>95</v>
      </c>
      <c r="C153" s="181"/>
      <c r="D153" s="181"/>
      <c r="E153" s="181"/>
      <c r="F153" s="181"/>
      <c r="G153" s="181"/>
      <c r="H153" s="181"/>
      <c r="I153" s="181">
        <v>550</v>
      </c>
      <c r="J153" s="194" t="s">
        <v>314</v>
      </c>
    </row>
    <row r="154" spans="1:18">
      <c r="A154" s="181" t="s">
        <v>312</v>
      </c>
      <c r="B154" s="181" t="s">
        <v>94</v>
      </c>
      <c r="C154" s="181"/>
      <c r="D154" s="181"/>
      <c r="E154" s="181"/>
      <c r="F154" s="181"/>
      <c r="G154" s="181"/>
      <c r="H154" s="181"/>
      <c r="I154" s="181">
        <v>88.800000000000011</v>
      </c>
      <c r="J154" s="194" t="s">
        <v>314</v>
      </c>
    </row>
    <row r="155" spans="1:18">
      <c r="A155" s="181" t="s">
        <v>312</v>
      </c>
      <c r="B155" s="181" t="s">
        <v>86</v>
      </c>
      <c r="C155" s="181"/>
      <c r="D155" s="181"/>
      <c r="E155" s="181"/>
      <c r="F155" s="181"/>
      <c r="G155" s="181"/>
      <c r="H155" s="181"/>
      <c r="I155" s="181">
        <v>87.2</v>
      </c>
      <c r="J155" s="194" t="s">
        <v>314</v>
      </c>
    </row>
    <row r="156" spans="1:18">
      <c r="A156" s="181" t="s">
        <v>312</v>
      </c>
      <c r="B156" s="181" t="s">
        <v>93</v>
      </c>
      <c r="C156" s="181"/>
      <c r="D156" s="181"/>
      <c r="E156" s="181"/>
      <c r="F156" s="181"/>
      <c r="G156" s="181"/>
      <c r="H156" s="181"/>
      <c r="I156" s="181">
        <v>19.799999999999997</v>
      </c>
      <c r="J156" s="194" t="s">
        <v>314</v>
      </c>
    </row>
    <row r="157" spans="1:18">
      <c r="A157" s="181" t="s">
        <v>312</v>
      </c>
      <c r="B157" s="181" t="s">
        <v>92</v>
      </c>
      <c r="C157" s="181"/>
      <c r="D157" s="181"/>
      <c r="E157" s="181"/>
      <c r="F157" s="181"/>
      <c r="G157" s="181"/>
      <c r="H157" s="181"/>
      <c r="I157" s="181">
        <v>394</v>
      </c>
      <c r="J157" s="194" t="s">
        <v>314</v>
      </c>
    </row>
    <row r="158" spans="1:18">
      <c r="A158" s="181" t="s">
        <v>312</v>
      </c>
      <c r="B158" s="181" t="s">
        <v>91</v>
      </c>
      <c r="C158" s="181"/>
      <c r="D158" s="181"/>
      <c r="E158" s="181"/>
      <c r="F158" s="181" t="s">
        <v>316</v>
      </c>
      <c r="G158" s="181"/>
      <c r="H158" s="181"/>
      <c r="I158" s="181">
        <v>6</v>
      </c>
      <c r="J158" s="194" t="s">
        <v>314</v>
      </c>
    </row>
    <row r="159" spans="1:18">
      <c r="A159" s="181" t="s">
        <v>312</v>
      </c>
      <c r="B159" s="181" t="s">
        <v>90</v>
      </c>
      <c r="C159" s="181"/>
      <c r="D159" s="181"/>
      <c r="E159" s="181"/>
      <c r="F159" s="181"/>
      <c r="G159" s="181"/>
      <c r="H159" s="181"/>
      <c r="I159" s="181">
        <v>118.19999999999999</v>
      </c>
      <c r="J159" s="194" t="s">
        <v>314</v>
      </c>
    </row>
    <row r="160" spans="1:18">
      <c r="A160" s="181" t="s">
        <v>312</v>
      </c>
      <c r="B160" s="181" t="s">
        <v>89</v>
      </c>
      <c r="C160" s="181"/>
      <c r="D160" s="181"/>
      <c r="E160" s="181"/>
      <c r="F160" s="181"/>
      <c r="G160" s="181"/>
      <c r="H160" s="181"/>
      <c r="I160" s="181">
        <v>3490.8</v>
      </c>
      <c r="J160" s="194" t="s">
        <v>313</v>
      </c>
    </row>
    <row r="161" spans="1:11">
      <c r="A161" s="181" t="s">
        <v>312</v>
      </c>
      <c r="B161" s="181" t="s">
        <v>89</v>
      </c>
      <c r="C161" s="181"/>
      <c r="D161" s="181"/>
      <c r="E161" s="181"/>
      <c r="F161" s="181"/>
      <c r="G161" s="181"/>
      <c r="H161" s="181"/>
      <c r="I161" s="181">
        <v>116.39999999999999</v>
      </c>
      <c r="J161" s="194" t="s">
        <v>314</v>
      </c>
    </row>
    <row r="162" spans="1:11">
      <c r="A162" s="181" t="s">
        <v>312</v>
      </c>
      <c r="B162" s="181" t="s">
        <v>88</v>
      </c>
      <c r="C162" s="181"/>
      <c r="D162" s="181"/>
      <c r="E162" s="181"/>
      <c r="F162" s="181"/>
      <c r="G162" s="181"/>
      <c r="H162" s="181"/>
      <c r="I162" s="181">
        <v>83.2</v>
      </c>
      <c r="J162" s="194" t="s">
        <v>314</v>
      </c>
    </row>
    <row r="163" spans="1:11">
      <c r="A163" s="181" t="s">
        <v>312</v>
      </c>
      <c r="B163" s="181" t="s">
        <v>87</v>
      </c>
      <c r="C163" s="181"/>
      <c r="D163" s="181"/>
      <c r="E163" s="181"/>
      <c r="F163" s="181"/>
      <c r="G163" s="181"/>
      <c r="H163" s="181"/>
      <c r="I163" s="181">
        <v>156</v>
      </c>
      <c r="J163" s="194" t="s">
        <v>314</v>
      </c>
    </row>
    <row r="164" spans="1:11">
      <c r="A164" s="181" t="s">
        <v>312</v>
      </c>
      <c r="B164" s="181" t="s">
        <v>86</v>
      </c>
      <c r="C164" s="181"/>
      <c r="D164" s="181"/>
      <c r="E164" s="181"/>
      <c r="F164" s="181"/>
      <c r="G164" s="181"/>
      <c r="H164" s="181"/>
      <c r="I164" s="181">
        <v>87.2</v>
      </c>
      <c r="J164" s="194" t="s">
        <v>314</v>
      </c>
    </row>
    <row r="165" spans="1:11">
      <c r="A165" s="181" t="s">
        <v>312</v>
      </c>
      <c r="B165" s="181" t="s">
        <v>85</v>
      </c>
      <c r="C165" s="181"/>
      <c r="D165" s="181"/>
      <c r="E165" s="181"/>
      <c r="F165" s="181"/>
      <c r="G165" s="181"/>
      <c r="H165" s="181"/>
      <c r="I165" s="181">
        <v>80</v>
      </c>
      <c r="J165" s="194" t="s">
        <v>315</v>
      </c>
      <c r="K165" s="134" t="s">
        <v>413</v>
      </c>
    </row>
    <row r="166" spans="1:11">
      <c r="A166" s="224"/>
    </row>
  </sheetData>
  <mergeCells count="2">
    <mergeCell ref="A1:C1"/>
    <mergeCell ref="S5:AA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7"/>
  <sheetViews>
    <sheetView showGridLines="0" topLeftCell="B1" zoomScale="85" zoomScaleNormal="85" workbookViewId="0">
      <selection activeCell="I16" sqref="I16:I29"/>
    </sheetView>
  </sheetViews>
  <sheetFormatPr baseColWidth="10" defaultColWidth="9.1640625" defaultRowHeight="15"/>
  <cols>
    <col min="1" max="2" width="9.1640625" style="158"/>
    <col min="3" max="3" width="31.33203125" style="14" bestFit="1" customWidth="1"/>
    <col min="4" max="4" width="17.5" style="14" bestFit="1" customWidth="1"/>
    <col min="5" max="5" width="12.83203125" style="14" bestFit="1" customWidth="1"/>
    <col min="6" max="6" width="28.33203125" style="14" bestFit="1" customWidth="1"/>
    <col min="7" max="7" width="39.6640625" style="14" bestFit="1" customWidth="1"/>
    <col min="8" max="8" width="28.33203125" style="14" bestFit="1" customWidth="1"/>
    <col min="9" max="9" width="76.6640625" style="14" bestFit="1" customWidth="1"/>
    <col min="10" max="10" width="18.5" style="14" bestFit="1" customWidth="1"/>
    <col min="11" max="11" width="17.33203125" style="14" bestFit="1" customWidth="1"/>
    <col min="12" max="12" width="11" style="14" bestFit="1" customWidth="1"/>
    <col min="13" max="16384" width="9.1640625" style="14"/>
  </cols>
  <sheetData>
    <row r="1" spans="3:12">
      <c r="C1" s="459" t="s">
        <v>60</v>
      </c>
      <c r="D1" s="459"/>
      <c r="E1" s="459"/>
      <c r="F1" s="459"/>
    </row>
    <row r="2" spans="3:12">
      <c r="C2" s="9" t="s">
        <v>36</v>
      </c>
    </row>
    <row r="3" spans="3:12">
      <c r="E3" s="18"/>
      <c r="F3" s="10" t="s">
        <v>55</v>
      </c>
      <c r="G3" s="18"/>
      <c r="H3" s="10" t="s">
        <v>56</v>
      </c>
    </row>
    <row r="4" spans="3:12">
      <c r="C4" s="10" t="s">
        <v>54</v>
      </c>
      <c r="D4" s="10" t="s">
        <v>20</v>
      </c>
      <c r="E4" s="10" t="s">
        <v>21</v>
      </c>
      <c r="F4" s="10" t="s">
        <v>22</v>
      </c>
      <c r="G4" s="10" t="s">
        <v>19</v>
      </c>
      <c r="H4" s="10" t="s">
        <v>22</v>
      </c>
      <c r="I4" s="10" t="s">
        <v>19</v>
      </c>
      <c r="J4" s="10" t="s">
        <v>15</v>
      </c>
      <c r="K4" s="10" t="s">
        <v>18</v>
      </c>
      <c r="L4" s="10" t="s">
        <v>61</v>
      </c>
    </row>
    <row r="5" spans="3:12">
      <c r="C5" s="16" t="s">
        <v>84</v>
      </c>
      <c r="D5" s="127">
        <f>SUMIF($H$16:$H$27,C5,$G$16:$G$27)</f>
        <v>61382</v>
      </c>
      <c r="E5" s="16" t="s">
        <v>121</v>
      </c>
      <c r="F5" s="318">
        <f>'Emmiss.&amp;convers. factors'!E15</f>
        <v>0.26824391572422501</v>
      </c>
      <c r="G5" s="309" t="str">
        <f>'Emmiss.&amp;convers. factors'!F15</f>
        <v xml:space="preserve">MfE (2019): Private car default - petrol, km </v>
      </c>
      <c r="H5" s="318">
        <f>'Emmiss.&amp;convers. factors'!E54</f>
        <v>4.9110000000000001E-2</v>
      </c>
      <c r="I5" s="322" t="str">
        <f>'Emmiss.&amp;convers. factors'!F54</f>
        <v>BEIS/DEFRA (2019): WTT- pass vehs &amp; travel- land; cars (by size), Average car (Petrol), km</v>
      </c>
      <c r="J5" s="127">
        <f>D5*(F5+H5)</f>
        <v>19479.818054984378</v>
      </c>
      <c r="K5" s="206">
        <f>J5/'Emmiss.&amp;convers. factors'!$E$66</f>
        <v>19.479818054984378</v>
      </c>
      <c r="L5" s="321">
        <f>K5/$K$9</f>
        <v>0.80417597132945229</v>
      </c>
    </row>
    <row r="6" spans="3:12">
      <c r="C6" s="29" t="s">
        <v>331</v>
      </c>
      <c r="D6" s="127">
        <f>SUMIF($H$16:$H$27,C6,$G$16:$G$27)</f>
        <v>3478</v>
      </c>
      <c r="E6" s="16" t="s">
        <v>121</v>
      </c>
      <c r="F6" s="318">
        <f>'Emmiss.&amp;convers. factors'!E17</f>
        <v>1.0870119506090601</v>
      </c>
      <c r="G6" s="309" t="str">
        <f>'Emmiss.&amp;convers. factors'!F17</f>
        <v>MfE (2019): Diesel bus, km</v>
      </c>
      <c r="H6" s="318">
        <f>'Emmiss.&amp;convers. factors'!E58</f>
        <v>2.5000000000000001E-2</v>
      </c>
      <c r="I6" s="164" t="str">
        <f>'Emmiss.&amp;convers. factors'!F58</f>
        <v>BEIS/DEFRA (2019): WTT- pass vehs &amp; travel- land; bus, Average local bus</v>
      </c>
      <c r="J6" s="127">
        <f>D6*(F6+H6)</f>
        <v>3867.5775642183107</v>
      </c>
      <c r="K6" s="206">
        <f>J6/'Emmiss.&amp;convers. factors'!$E$66</f>
        <v>3.8675775642183106</v>
      </c>
      <c r="L6" s="321">
        <f>K6/$K$9</f>
        <v>0.15966334673241131</v>
      </c>
    </row>
    <row r="7" spans="3:12">
      <c r="C7" s="363" t="s">
        <v>62</v>
      </c>
      <c r="D7" s="330">
        <f>SUMIF($H$16:$H$27,C7,$G$16:$G$27)</f>
        <v>6110</v>
      </c>
      <c r="E7" s="362" t="s">
        <v>121</v>
      </c>
      <c r="F7" s="361">
        <f>'Emmiss.&amp;convers. factors'!E16</f>
        <v>0.11252040052849401</v>
      </c>
      <c r="G7" s="360" t="str">
        <f>'Emmiss.&amp;convers. factors'!F16</f>
        <v>MfE (2019): Motorcycle - petrol, km</v>
      </c>
      <c r="H7" s="361">
        <f>'Emmiss.&amp;convers. factors'!E57</f>
        <v>3.0839999999999999E-2</v>
      </c>
      <c r="I7" s="360" t="str">
        <f>'Emmiss.&amp;convers. factors'!F57</f>
        <v>BEIS/DEFRA (2019): WTT- pass vehs &amp; travel- land; motorbike, average, km</v>
      </c>
      <c r="J7" s="359">
        <f t="shared" ref="J7:J8" si="0">D7*(F7+H7)</f>
        <v>875.93204722909832</v>
      </c>
      <c r="K7" s="359">
        <f>J7/'Emmiss.&amp;convers. factors'!$E$66</f>
        <v>0.87593204722909834</v>
      </c>
      <c r="L7" s="358">
        <f>K7/$K$9</f>
        <v>3.616068193813634E-2</v>
      </c>
    </row>
    <row r="8" spans="3:12" s="201" customFormat="1" ht="17" thickBot="1">
      <c r="C8" s="440" t="s">
        <v>470</v>
      </c>
      <c r="D8" s="441">
        <v>0</v>
      </c>
      <c r="E8" s="442" t="s">
        <v>99</v>
      </c>
      <c r="F8" s="443">
        <f>'Emmiss.&amp;convers. factors'!E5</f>
        <v>9.7702653062563496E-2</v>
      </c>
      <c r="G8" s="444" t="str">
        <f>'Emmiss.&amp;convers. factors'!F5</f>
        <v>MfE (2019): Purchased Electricity</v>
      </c>
      <c r="H8" s="443">
        <f>'Emmiss.&amp;convers. factors'!E48</f>
        <v>1.7688678454243791E-2</v>
      </c>
      <c r="I8" s="444" t="str">
        <f>'Emmiss.&amp;convers. factors'!F48</f>
        <v>BEIS/DEFRA (2019): WTT - UK &amp; overseas elec - New Zealand</v>
      </c>
      <c r="J8" s="445">
        <f t="shared" si="0"/>
        <v>0</v>
      </c>
      <c r="K8" s="445">
        <f>J8/'Emmiss.&amp;convers. factors'!$E$66</f>
        <v>0</v>
      </c>
      <c r="L8" s="446">
        <f>K8/$K$9</f>
        <v>0</v>
      </c>
    </row>
    <row r="9" spans="3:12" ht="16" thickTop="1">
      <c r="C9" s="182" t="s">
        <v>9</v>
      </c>
      <c r="D9" s="198"/>
      <c r="E9" s="198"/>
      <c r="F9" s="30"/>
      <c r="G9" s="30"/>
      <c r="H9" s="30"/>
      <c r="I9" s="30"/>
      <c r="J9" s="180">
        <f>SUM(J5:J8)</f>
        <v>24223.327666431789</v>
      </c>
      <c r="K9" s="208">
        <f>SUM(K5:K8)</f>
        <v>24.223327666431789</v>
      </c>
      <c r="L9" s="189">
        <f>K9/$K$9</f>
        <v>1</v>
      </c>
    </row>
    <row r="10" spans="3:12">
      <c r="C10" s="31"/>
    </row>
    <row r="11" spans="3:12" s="158" customFormat="1" ht="37.5" customHeight="1">
      <c r="C11" s="462" t="s">
        <v>469</v>
      </c>
      <c r="D11" s="462"/>
      <c r="E11" s="462"/>
      <c r="F11" s="462"/>
      <c r="G11" s="462"/>
      <c r="H11" s="462"/>
      <c r="I11" s="462"/>
      <c r="J11" s="462"/>
      <c r="K11" s="462"/>
      <c r="L11" s="462"/>
    </row>
    <row r="12" spans="3:12" s="158" customFormat="1">
      <c r="C12" s="31"/>
    </row>
    <row r="13" spans="3:12" s="158" customFormat="1">
      <c r="C13" s="31"/>
    </row>
    <row r="14" spans="3:12" s="158" customFormat="1" ht="18.75" customHeight="1">
      <c r="C14" s="161" t="s">
        <v>434</v>
      </c>
    </row>
    <row r="15" spans="3:12">
      <c r="C15" s="202" t="s">
        <v>334</v>
      </c>
      <c r="D15" s="202" t="s">
        <v>81</v>
      </c>
      <c r="E15" s="202" t="s">
        <v>82</v>
      </c>
      <c r="F15" s="202" t="s">
        <v>435</v>
      </c>
      <c r="G15" s="202" t="s">
        <v>9</v>
      </c>
      <c r="H15" s="202" t="s">
        <v>83</v>
      </c>
      <c r="I15" s="202" t="s">
        <v>436</v>
      </c>
      <c r="J15" s="202" t="s">
        <v>333</v>
      </c>
    </row>
    <row r="16" spans="3:12">
      <c r="C16" s="181"/>
      <c r="D16" s="181">
        <v>12</v>
      </c>
      <c r="E16" s="181">
        <v>5</v>
      </c>
      <c r="F16" s="181">
        <f>7.4*10</f>
        <v>74</v>
      </c>
      <c r="G16" s="435">
        <f t="shared" ref="G16:G25" si="1">F16*$D$32</f>
        <v>3478</v>
      </c>
      <c r="H16" s="436" t="s">
        <v>84</v>
      </c>
      <c r="I16" s="437"/>
      <c r="J16" s="181"/>
    </row>
    <row r="17" spans="3:10">
      <c r="C17" s="181"/>
      <c r="D17" s="181">
        <v>12</v>
      </c>
      <c r="E17" s="181">
        <v>4</v>
      </c>
      <c r="F17" s="181">
        <f>8*9</f>
        <v>72</v>
      </c>
      <c r="G17" s="435">
        <f t="shared" si="1"/>
        <v>3384</v>
      </c>
      <c r="H17" s="436" t="s">
        <v>84</v>
      </c>
      <c r="I17" s="436"/>
      <c r="J17" s="181"/>
    </row>
    <row r="18" spans="3:10">
      <c r="C18" s="181"/>
      <c r="D18" s="181">
        <v>12</v>
      </c>
      <c r="E18" s="181">
        <v>5</v>
      </c>
      <c r="F18" s="181">
        <f>24*10</f>
        <v>240</v>
      </c>
      <c r="G18" s="435">
        <f t="shared" si="1"/>
        <v>11280</v>
      </c>
      <c r="H18" s="436" t="s">
        <v>84</v>
      </c>
      <c r="I18" s="436"/>
      <c r="J18" s="181"/>
    </row>
    <row r="19" spans="3:10">
      <c r="C19" s="181"/>
      <c r="D19" s="181">
        <v>12</v>
      </c>
      <c r="E19" s="181">
        <v>5</v>
      </c>
      <c r="F19" s="181">
        <f>3.6*10</f>
        <v>36</v>
      </c>
      <c r="G19" s="435">
        <f t="shared" si="1"/>
        <v>1692</v>
      </c>
      <c r="H19" s="436" t="s">
        <v>84</v>
      </c>
      <c r="I19" s="436"/>
      <c r="J19" s="181"/>
    </row>
    <row r="20" spans="3:10">
      <c r="C20" s="181"/>
      <c r="D20" s="181">
        <v>12</v>
      </c>
      <c r="E20" s="181">
        <v>5</v>
      </c>
      <c r="F20" s="181">
        <f>20*10</f>
        <v>200</v>
      </c>
      <c r="G20" s="435">
        <f t="shared" si="1"/>
        <v>9400</v>
      </c>
      <c r="H20" s="436" t="s">
        <v>84</v>
      </c>
      <c r="I20" s="436"/>
      <c r="J20" s="181"/>
    </row>
    <row r="21" spans="3:10">
      <c r="C21" s="181"/>
      <c r="D21" s="181">
        <v>12</v>
      </c>
      <c r="E21" s="181">
        <v>4</v>
      </c>
      <c r="F21" s="231">
        <f>24*10</f>
        <v>240</v>
      </c>
      <c r="G21" s="435">
        <f t="shared" si="1"/>
        <v>11280</v>
      </c>
      <c r="H21" s="436" t="s">
        <v>84</v>
      </c>
      <c r="I21" s="436"/>
      <c r="J21" s="181"/>
    </row>
    <row r="22" spans="3:10">
      <c r="C22" s="181"/>
      <c r="D22" s="181">
        <v>12</v>
      </c>
      <c r="E22" s="181">
        <v>5</v>
      </c>
      <c r="F22" s="181">
        <f>34*10</f>
        <v>340</v>
      </c>
      <c r="G22" s="435">
        <f t="shared" si="1"/>
        <v>15980</v>
      </c>
      <c r="H22" s="436" t="s">
        <v>84</v>
      </c>
      <c r="I22" s="436"/>
      <c r="J22" s="181"/>
    </row>
    <row r="23" spans="3:10">
      <c r="C23" s="181"/>
      <c r="D23" s="181">
        <v>12</v>
      </c>
      <c r="E23" s="181">
        <v>4</v>
      </c>
      <c r="F23" s="181">
        <f>13*8</f>
        <v>104</v>
      </c>
      <c r="G23" s="435">
        <f t="shared" si="1"/>
        <v>4888</v>
      </c>
      <c r="H23" s="436" t="s">
        <v>84</v>
      </c>
      <c r="I23" s="436"/>
      <c r="J23" s="181"/>
    </row>
    <row r="24" spans="3:10">
      <c r="C24" s="181"/>
      <c r="D24" s="181">
        <v>12</v>
      </c>
      <c r="E24" s="181">
        <v>5</v>
      </c>
      <c r="F24" s="181">
        <f>F16</f>
        <v>74</v>
      </c>
      <c r="G24" s="435">
        <f t="shared" si="1"/>
        <v>3478</v>
      </c>
      <c r="H24" s="436" t="s">
        <v>331</v>
      </c>
      <c r="I24" s="436"/>
      <c r="J24" s="181"/>
    </row>
    <row r="25" spans="3:10">
      <c r="C25" s="181"/>
      <c r="D25" s="181">
        <v>12</v>
      </c>
      <c r="E25" s="181">
        <v>5</v>
      </c>
      <c r="F25" s="181">
        <f>13*10</f>
        <v>130</v>
      </c>
      <c r="G25" s="435">
        <f t="shared" si="1"/>
        <v>6110</v>
      </c>
      <c r="H25" s="436" t="s">
        <v>62</v>
      </c>
      <c r="I25" s="436"/>
      <c r="J25" s="181"/>
    </row>
    <row r="26" spans="3:10" s="201" customFormat="1">
      <c r="C26" s="357"/>
      <c r="D26" s="356"/>
      <c r="E26" s="356"/>
      <c r="F26" s="356"/>
      <c r="G26" s="438"/>
      <c r="H26" s="438"/>
      <c r="I26" s="438"/>
      <c r="J26" s="356"/>
    </row>
    <row r="27" spans="3:10">
      <c r="C27" s="181"/>
      <c r="D27" s="181">
        <v>12</v>
      </c>
      <c r="E27" s="181">
        <v>5</v>
      </c>
      <c r="F27" s="231">
        <f>2*13</f>
        <v>26</v>
      </c>
      <c r="G27" s="435">
        <f>F27*$D$32</f>
        <v>1222</v>
      </c>
      <c r="H27" s="436" t="s">
        <v>332</v>
      </c>
      <c r="I27" s="439"/>
      <c r="J27" s="181"/>
    </row>
    <row r="28" spans="3:10" s="201" customFormat="1">
      <c r="C28" s="181"/>
      <c r="D28" s="181">
        <v>12</v>
      </c>
      <c r="E28" s="181">
        <v>5</v>
      </c>
      <c r="F28" s="231">
        <f>12.3*8</f>
        <v>98.4</v>
      </c>
      <c r="G28" s="435">
        <f>F28*$D$32</f>
        <v>4624.8</v>
      </c>
      <c r="H28" s="436" t="s">
        <v>84</v>
      </c>
      <c r="I28" s="436"/>
      <c r="J28" s="181"/>
    </row>
    <row r="29" spans="3:10">
      <c r="C29" s="181"/>
      <c r="D29" s="181">
        <v>12</v>
      </c>
      <c r="E29" s="181">
        <v>5</v>
      </c>
      <c r="F29" s="231">
        <f>F18</f>
        <v>240</v>
      </c>
      <c r="G29" s="435">
        <f>F29*$D$32</f>
        <v>11280</v>
      </c>
      <c r="H29" s="436" t="s">
        <v>84</v>
      </c>
      <c r="I29" s="436"/>
      <c r="J29" s="181"/>
    </row>
    <row r="31" spans="3:10">
      <c r="C31" s="224"/>
      <c r="D31" s="224"/>
      <c r="E31" s="224"/>
      <c r="F31" s="224"/>
      <c r="G31" s="224"/>
      <c r="H31" s="224"/>
      <c r="I31" s="224"/>
      <c r="J31" s="224"/>
    </row>
    <row r="32" spans="3:10">
      <c r="C32" s="150" t="s">
        <v>437</v>
      </c>
      <c r="D32" s="150">
        <v>47</v>
      </c>
      <c r="E32" s="224"/>
      <c r="F32" s="224"/>
      <c r="G32" s="197"/>
      <c r="H32" s="224"/>
      <c r="I32" s="224"/>
      <c r="J32" s="224"/>
    </row>
    <row r="33" spans="3:11" ht="32">
      <c r="C33" s="434" t="s">
        <v>468</v>
      </c>
      <c r="D33" s="434">
        <v>0.1</v>
      </c>
      <c r="I33" s="224"/>
      <c r="J33" s="224"/>
    </row>
    <row r="34" spans="3:11">
      <c r="E34" s="224"/>
      <c r="F34" s="224"/>
      <c r="G34" s="224"/>
      <c r="H34" s="224"/>
      <c r="I34" s="224"/>
      <c r="J34" s="224"/>
    </row>
    <row r="35" spans="3:11">
      <c r="E35" s="224"/>
      <c r="F35" s="224"/>
      <c r="G35" s="224"/>
      <c r="H35" s="224"/>
      <c r="I35" s="224"/>
      <c r="J35" s="224"/>
    </row>
    <row r="36" spans="3:11">
      <c r="E36" s="224"/>
      <c r="F36" s="224"/>
      <c r="G36" s="224"/>
      <c r="H36" s="224"/>
      <c r="I36" s="224"/>
      <c r="J36" s="365"/>
      <c r="K36" s="364"/>
    </row>
    <row r="37" spans="3:11">
      <c r="E37" s="224"/>
      <c r="F37" s="224"/>
      <c r="G37" s="224"/>
      <c r="H37" s="224"/>
      <c r="I37" s="224"/>
      <c r="J37" s="224"/>
    </row>
  </sheetData>
  <mergeCells count="2">
    <mergeCell ref="C1:F1"/>
    <mergeCell ref="C11:L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79B09-31DD-4186-8828-8A7072C1E5D4}">
  <dimension ref="A1:O15"/>
  <sheetViews>
    <sheetView showGridLines="0" workbookViewId="0">
      <selection activeCell="I21" sqref="I21"/>
    </sheetView>
  </sheetViews>
  <sheetFormatPr baseColWidth="10" defaultColWidth="8.83203125" defaultRowHeight="15"/>
  <cols>
    <col min="2" max="2" width="28.83203125" bestFit="1" customWidth="1"/>
    <col min="3" max="3" width="45.6640625" customWidth="1"/>
    <col min="5" max="5" width="22.33203125" customWidth="1"/>
    <col min="6" max="6" width="5.6640625" style="298" bestFit="1" customWidth="1"/>
    <col min="7" max="7" width="18" bestFit="1" customWidth="1"/>
    <col min="8" max="8" width="14.83203125" bestFit="1" customWidth="1"/>
    <col min="9" max="9" width="30.33203125" bestFit="1" customWidth="1"/>
    <col min="10" max="10" width="19.5" style="379" customWidth="1"/>
    <col min="11" max="11" width="14.6640625" style="379" customWidth="1"/>
    <col min="12" max="12" width="30.33203125" style="379" customWidth="1"/>
    <col min="13" max="13" width="21.5" customWidth="1"/>
    <col min="14" max="14" width="18.5" bestFit="1" customWidth="1"/>
  </cols>
  <sheetData>
    <row r="1" spans="1:15">
      <c r="A1" s="459" t="s">
        <v>442</v>
      </c>
      <c r="B1" s="459"/>
      <c r="C1" s="459"/>
      <c r="D1" s="459"/>
    </row>
    <row r="2" spans="1:15">
      <c r="A2" s="463" t="s">
        <v>381</v>
      </c>
      <c r="B2" s="463"/>
      <c r="C2" s="463"/>
      <c r="D2" s="463"/>
    </row>
    <row r="4" spans="1:15">
      <c r="A4" s="379"/>
      <c r="B4" s="299"/>
      <c r="C4" s="299"/>
      <c r="D4" s="299"/>
      <c r="E4" s="299"/>
      <c r="F4" s="299"/>
      <c r="G4" s="299"/>
      <c r="H4" s="299"/>
      <c r="I4" s="299"/>
      <c r="J4" s="10" t="s">
        <v>457</v>
      </c>
      <c r="K4" s="381"/>
      <c r="L4" s="381"/>
      <c r="N4" s="299"/>
    </row>
    <row r="5" spans="1:15" ht="32">
      <c r="A5" s="299"/>
      <c r="B5" s="51" t="s">
        <v>71</v>
      </c>
      <c r="C5" s="51" t="s">
        <v>123</v>
      </c>
      <c r="D5" s="277" t="s">
        <v>420</v>
      </c>
      <c r="E5" s="317" t="s">
        <v>421</v>
      </c>
      <c r="F5" s="51" t="s">
        <v>16</v>
      </c>
      <c r="G5" s="51" t="s">
        <v>389</v>
      </c>
      <c r="H5" s="57" t="s">
        <v>22</v>
      </c>
      <c r="I5" s="51" t="s">
        <v>19</v>
      </c>
      <c r="J5" s="428" t="s">
        <v>445</v>
      </c>
      <c r="K5" s="429" t="s">
        <v>22</v>
      </c>
      <c r="L5" s="51" t="s">
        <v>19</v>
      </c>
      <c r="M5" s="51" t="s">
        <v>15</v>
      </c>
      <c r="N5" s="430" t="s">
        <v>18</v>
      </c>
      <c r="O5" s="430" t="s">
        <v>467</v>
      </c>
    </row>
    <row r="6" spans="1:15">
      <c r="A6" s="299"/>
      <c r="B6" s="419" t="s">
        <v>391</v>
      </c>
      <c r="C6" s="419" t="s">
        <v>392</v>
      </c>
      <c r="D6" s="417">
        <f>'Emmiss.&amp;convers. factors'!$C$74</f>
        <v>0.31709999999999999</v>
      </c>
      <c r="E6" s="420">
        <f>D6*B14</f>
        <v>26214.022799999999</v>
      </c>
      <c r="F6" s="419" t="s">
        <v>99</v>
      </c>
      <c r="G6" s="421" t="s">
        <v>383</v>
      </c>
      <c r="H6" s="414">
        <f>'Emmiss.&amp;convers. factors'!E5</f>
        <v>9.7702653062563496E-2</v>
      </c>
      <c r="I6" s="414" t="str">
        <f>'Emmiss.&amp;convers. factors'!F5</f>
        <v>MfE (2019): Purchased Electricity</v>
      </c>
      <c r="J6" s="386" t="s">
        <v>301</v>
      </c>
      <c r="K6" s="386" t="s">
        <v>301</v>
      </c>
      <c r="L6" s="386" t="s">
        <v>301</v>
      </c>
      <c r="M6" s="420">
        <f>E6*H6</f>
        <v>2561.1795750025294</v>
      </c>
      <c r="N6" s="206">
        <f>M6/'Emmiss.&amp;convers. factors'!$E$66</f>
        <v>2.5611795750025292</v>
      </c>
      <c r="O6" s="432">
        <f>N6/$N$11</f>
        <v>0.28312605077473646</v>
      </c>
    </row>
    <row r="7" spans="1:15" s="379" customFormat="1" ht="16">
      <c r="A7" s="381"/>
      <c r="B7" s="419" t="s">
        <v>417</v>
      </c>
      <c r="C7" s="422" t="s">
        <v>101</v>
      </c>
      <c r="D7" s="417">
        <f>'Emmiss.&amp;convers. factors'!$C$74</f>
        <v>0.31709999999999999</v>
      </c>
      <c r="E7" s="420">
        <f>D6*B14</f>
        <v>26214.022799999999</v>
      </c>
      <c r="F7" s="419" t="s">
        <v>99</v>
      </c>
      <c r="G7" s="421" t="s">
        <v>383</v>
      </c>
      <c r="H7" s="414">
        <f>'Emmiss.&amp;convers. factors'!E6</f>
        <v>7.40204115609246E-3</v>
      </c>
      <c r="I7" s="414" t="str">
        <f>'Emmiss.&amp;convers. factors'!F6</f>
        <v xml:space="preserve"> MfE (2019) Transmission and distribution losses: Electricity used</v>
      </c>
      <c r="J7" s="386" t="s">
        <v>301</v>
      </c>
      <c r="K7" s="386" t="s">
        <v>301</v>
      </c>
      <c r="L7" s="386" t="s">
        <v>301</v>
      </c>
      <c r="M7" s="420">
        <f t="shared" ref="M7:M8" si="0">E7*H7</f>
        <v>194.03727563234611</v>
      </c>
      <c r="N7" s="206">
        <f>M7/'Emmiss.&amp;convers. factors'!$E$66</f>
        <v>0.1940372756323461</v>
      </c>
      <c r="O7" s="432">
        <f t="shared" ref="O7:O11" si="1">N7/$N$11</f>
        <v>2.1449885079932712E-2</v>
      </c>
    </row>
    <row r="8" spans="1:15" s="379" customFormat="1" ht="16">
      <c r="A8" s="381"/>
      <c r="B8" s="419" t="s">
        <v>417</v>
      </c>
      <c r="C8" s="422" t="s">
        <v>100</v>
      </c>
      <c r="D8" s="417">
        <f>'Emmiss.&amp;convers. factors'!$C$74</f>
        <v>0.31709999999999999</v>
      </c>
      <c r="E8" s="420">
        <f>D6*B14</f>
        <v>26214.022799999999</v>
      </c>
      <c r="F8" s="419" t="s">
        <v>99</v>
      </c>
      <c r="G8" s="421" t="s">
        <v>383</v>
      </c>
      <c r="H8" s="414">
        <f>'Emmiss.&amp;convers. factors'!E48</f>
        <v>1.7688678454243791E-2</v>
      </c>
      <c r="I8" s="414" t="str">
        <f>'Emmiss.&amp;convers. factors'!F48</f>
        <v>BEIS/DEFRA (2019): WTT - UK &amp; overseas elec - New Zealand</v>
      </c>
      <c r="J8" s="386" t="s">
        <v>301</v>
      </c>
      <c r="K8" s="386" t="s">
        <v>301</v>
      </c>
      <c r="L8" s="386" t="s">
        <v>301</v>
      </c>
      <c r="M8" s="420">
        <f t="shared" si="0"/>
        <v>463.69142030141546</v>
      </c>
      <c r="N8" s="206">
        <f>M8/'Emmiss.&amp;convers. factors'!$E$66</f>
        <v>0.46369142030141547</v>
      </c>
      <c r="O8" s="432">
        <f t="shared" si="1"/>
        <v>5.1258850370903247E-2</v>
      </c>
    </row>
    <row r="9" spans="1:15" s="379" customFormat="1">
      <c r="A9" s="381"/>
      <c r="B9" s="419" t="s">
        <v>417</v>
      </c>
      <c r="C9" s="419" t="s">
        <v>79</v>
      </c>
      <c r="D9" s="417">
        <f>'Emmiss.&amp;convers. factors'!$C$74</f>
        <v>0.31709999999999999</v>
      </c>
      <c r="E9" s="420">
        <f>D9*'C5_Waste'!H5</f>
        <v>1141.56</v>
      </c>
      <c r="F9" s="419" t="s">
        <v>133</v>
      </c>
      <c r="G9" s="421" t="s">
        <v>462</v>
      </c>
      <c r="H9" s="414">
        <f>'Emmiss.&amp;convers. factors'!E59</f>
        <v>2.1353799999999999E-2</v>
      </c>
      <c r="I9" s="414" t="str">
        <f>'Emmiss.&amp;convers. factors'!F59</f>
        <v>BEIS/DEFRA (2019): Waste disposal; Paper and board mixed, closed-loop, kg</v>
      </c>
      <c r="J9" s="386">
        <v>10</v>
      </c>
      <c r="K9" s="414">
        <f>'Emmiss.&amp;convers. factors'!E18</f>
        <v>1.36E-4</v>
      </c>
      <c r="L9" s="414" t="str">
        <f>'Emmiss.&amp;convers. factors'!F18</f>
        <v>MfE (2019): Road freight by truck, kgkm</v>
      </c>
      <c r="M9" s="420">
        <f>E9*(H9+J9*K9)</f>
        <v>25.929165527999999</v>
      </c>
      <c r="N9" s="206">
        <f>M9/'Emmiss.&amp;convers. factors'!$E$66</f>
        <v>2.5929165527999998E-2</v>
      </c>
      <c r="O9" s="432">
        <f t="shared" si="1"/>
        <v>2.8663442061925017E-3</v>
      </c>
    </row>
    <row r="10" spans="1:15" s="379" customFormat="1" ht="16" thickBot="1">
      <c r="A10" s="381"/>
      <c r="B10" s="296" t="s">
        <v>417</v>
      </c>
      <c r="C10" s="296" t="s">
        <v>225</v>
      </c>
      <c r="D10" s="423">
        <f>'Emmiss.&amp;convers. factors'!$C$74</f>
        <v>0.31709999999999999</v>
      </c>
      <c r="E10" s="295">
        <f>D10*'C5_Waste'!H6</f>
        <v>4946.76</v>
      </c>
      <c r="F10" s="296" t="s">
        <v>133</v>
      </c>
      <c r="G10" s="293" t="s">
        <v>462</v>
      </c>
      <c r="H10" s="415">
        <f>'Emmiss.&amp;convers. factors'!E7</f>
        <v>1.1713748536425119</v>
      </c>
      <c r="I10" s="415" t="str">
        <f>'Emmiss.&amp;convers. factors'!F7</f>
        <v>MfE (2019): General waste</v>
      </c>
      <c r="J10" s="424">
        <v>10</v>
      </c>
      <c r="K10" s="415">
        <f>'Emmiss.&amp;convers. factors'!E18</f>
        <v>1.36E-4</v>
      </c>
      <c r="L10" s="415" t="str">
        <f>'Emmiss.&amp;convers. factors'!F18</f>
        <v>MfE (2019): Road freight by truck, kgkm</v>
      </c>
      <c r="M10" s="295">
        <f>E10*(H10+J10*K10)</f>
        <v>5801.2378646046327</v>
      </c>
      <c r="N10" s="427">
        <f>M10/'Emmiss.&amp;convers. factors'!$E$66</f>
        <v>5.8012378646046328</v>
      </c>
      <c r="O10" s="433">
        <f t="shared" si="1"/>
        <v>0.64129886956823512</v>
      </c>
    </row>
    <row r="11" spans="1:15" s="379" customFormat="1" ht="16" thickTop="1">
      <c r="A11" s="381"/>
      <c r="B11" s="177" t="s">
        <v>9</v>
      </c>
      <c r="C11" s="339"/>
      <c r="D11" s="338"/>
      <c r="E11" s="169"/>
      <c r="F11" s="177"/>
      <c r="G11" s="4"/>
      <c r="H11" s="371"/>
      <c r="I11" s="371"/>
      <c r="J11" s="371"/>
      <c r="K11" s="371"/>
      <c r="L11" s="371"/>
      <c r="M11" s="169">
        <f>SUM(M6:M10)</f>
        <v>9046.0753010689223</v>
      </c>
      <c r="N11" s="426">
        <f>M11/'Emmiss.&amp;convers. factors'!$E$66</f>
        <v>9.0460753010689228</v>
      </c>
      <c r="O11" s="431">
        <f t="shared" si="1"/>
        <v>1</v>
      </c>
    </row>
    <row r="12" spans="1:15" s="379" customFormat="1">
      <c r="A12" s="381"/>
      <c r="C12" s="340"/>
      <c r="D12" s="110"/>
      <c r="E12" s="383"/>
      <c r="F12" s="380"/>
      <c r="G12" s="326"/>
      <c r="H12" s="326"/>
      <c r="I12" s="327"/>
      <c r="J12" s="327"/>
      <c r="K12" s="327"/>
      <c r="L12" s="327"/>
      <c r="M12" s="327"/>
      <c r="N12" s="341"/>
    </row>
    <row r="13" spans="1:15" s="379" customFormat="1" ht="32">
      <c r="A13" s="381"/>
      <c r="B13" s="57" t="s">
        <v>418</v>
      </c>
      <c r="C13" s="340"/>
      <c r="D13" s="110"/>
      <c r="E13" s="383"/>
      <c r="F13" s="380"/>
      <c r="G13" s="326"/>
      <c r="H13" s="326"/>
      <c r="I13" s="327"/>
      <c r="J13" s="327"/>
      <c r="K13" s="327"/>
      <c r="L13" s="327"/>
      <c r="M13" s="327"/>
      <c r="N13" s="341"/>
    </row>
    <row r="14" spans="1:15" s="379" customFormat="1">
      <c r="A14" s="381"/>
      <c r="B14" s="84">
        <v>82668</v>
      </c>
      <c r="C14" s="340"/>
      <c r="D14" s="110"/>
      <c r="E14" s="383"/>
      <c r="F14" s="380"/>
      <c r="G14" s="326"/>
      <c r="H14" s="326"/>
      <c r="I14" s="327"/>
      <c r="J14" s="327"/>
      <c r="K14" s="327"/>
      <c r="L14" s="327"/>
      <c r="M14" s="327"/>
      <c r="N14" s="341"/>
    </row>
    <row r="15" spans="1:15" ht="55.5" customHeight="1">
      <c r="A15" s="299"/>
      <c r="B15" s="448" t="s">
        <v>390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</row>
  </sheetData>
  <mergeCells count="3">
    <mergeCell ref="A1:D1"/>
    <mergeCell ref="A2:D2"/>
    <mergeCell ref="B15:N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605F225BFAC4E887DAF8AC75620F7" ma:contentTypeVersion="18" ma:contentTypeDescription="Create a new document." ma:contentTypeScope="" ma:versionID="0b568c6607a015e41bc875a20ab3fb63">
  <xsd:schema xmlns:xsd="http://www.w3.org/2001/XMLSchema" xmlns:xs="http://www.w3.org/2001/XMLSchema" xmlns:p="http://schemas.microsoft.com/office/2006/metadata/properties" xmlns:ns2="5edc364f-43f2-48ff-bf2b-7e2abb2a7bd4" xmlns:ns3="1f4658f2-0c65-455e-a15e-691abb3d5335" targetNamespace="http://schemas.microsoft.com/office/2006/metadata/properties" ma:root="true" ma:fieldsID="cfa8be31903507811be0fc0fe0d9cbd7" ns2:_="" ns3:_="">
    <xsd:import namespace="5edc364f-43f2-48ff-bf2b-7e2abb2a7bd4"/>
    <xsd:import namespace="1f4658f2-0c65-455e-a15e-691abb3d5335"/>
    <xsd:element name="properties">
      <xsd:complexType>
        <xsd:sequence>
          <xsd:element name="documentManagement">
            <xsd:complexType>
              <xsd:all>
                <xsd:element ref="ns2:SharedDocumentAccessGuid" minOccurs="0"/>
                <xsd:element ref="ns2:Archived" minOccurs="0"/>
                <xsd:element ref="ns2:MigratedSourceSystemLocation" minOccurs="0"/>
                <xsd:element ref="ns2:JSONPreview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c364f-43f2-48ff-bf2b-7e2abb2a7bd4" elementFormDefault="qualified">
    <xsd:import namespace="http://schemas.microsoft.com/office/2006/documentManagement/types"/>
    <xsd:import namespace="http://schemas.microsoft.com/office/infopath/2007/PartnerControls"/>
    <xsd:element name="SharedDocumentAccessGuid" ma:index="8" nillable="true" ma:displayName="SharedDocumentAccessGuid" ma:hidden="true" ma:internalName="SharedDocumentAccessGuid">
      <xsd:simpleType>
        <xsd:restriction base="dms:Text"/>
      </xsd:simpleType>
    </xsd:element>
    <xsd:element name="Archived" ma:index="9" nillable="true" ma:displayName="Archived" ma:internalName="Archived">
      <xsd:simpleType>
        <xsd:restriction base="dms:Boolean"/>
      </xsd:simpleType>
    </xsd:element>
    <xsd:element name="MigratedSourceSystemLocation" ma:index="10" nillable="true" ma:displayName="MigratedSourceSystemLocation" ma:hidden="true" ma:internalName="MigratedSourceSystemLocation">
      <xsd:simpleType>
        <xsd:restriction base="dms:Text"/>
      </xsd:simpleType>
    </xsd:element>
    <xsd:element name="JSONPreview" ma:index="11" nillable="true" ma:displayName="JSONPreview" ma:hidden="true" ma:internalName="JSONPreview">
      <xsd:simpleType>
        <xsd:restriction base="dms:Note"/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658f2-0c65-455e-a15e-691abb3d53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 xmlns="5edc364f-43f2-48ff-bf2b-7e2abb2a7bd4" xsi:nil="true"/>
    <MigratedSourceSystemLocation xmlns="5edc364f-43f2-48ff-bf2b-7e2abb2a7bd4" xsi:nil="true"/>
    <SharedDocumentAccessGuid xmlns="5edc364f-43f2-48ff-bf2b-7e2abb2a7bd4" xsi:nil="true"/>
    <JSONPreview xmlns="5edc364f-43f2-48ff-bf2b-7e2abb2a7bd4" xsi:nil="true"/>
  </documentManagement>
</p:properties>
</file>

<file path=customXml/itemProps1.xml><?xml version="1.0" encoding="utf-8"?>
<ds:datastoreItem xmlns:ds="http://schemas.openxmlformats.org/officeDocument/2006/customXml" ds:itemID="{B3799B38-7DD4-4FEC-B723-402DB863866B}"/>
</file>

<file path=customXml/itemProps2.xml><?xml version="1.0" encoding="utf-8"?>
<ds:datastoreItem xmlns:ds="http://schemas.openxmlformats.org/officeDocument/2006/customXml" ds:itemID="{A4A423D9-CEAD-4775-ACBC-30C5BD399333}"/>
</file>

<file path=customXml/itemProps3.xml><?xml version="1.0" encoding="utf-8"?>
<ds:datastoreItem xmlns:ds="http://schemas.openxmlformats.org/officeDocument/2006/customXml" ds:itemID="{73D19484-ECFD-4021-A932-39832E4C75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Overall</vt:lpstr>
      <vt:lpstr>S1&amp;S2</vt:lpstr>
      <vt:lpstr>C1_Purch G&amp;S</vt:lpstr>
      <vt:lpstr>C3_Fuel&amp;Energy rel</vt:lpstr>
      <vt:lpstr>C5_Waste</vt:lpstr>
      <vt:lpstr>C6_Business Travel</vt:lpstr>
      <vt:lpstr>C6_detailed</vt:lpstr>
      <vt:lpstr>C7_Employee Comm.</vt:lpstr>
      <vt:lpstr>C13_Downstr.leased ass.</vt:lpstr>
      <vt:lpstr>Emmiss.&amp;convers. factors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Townsend</dc:creator>
  <cp:lastModifiedBy>Microsoft Office User</cp:lastModifiedBy>
  <dcterms:created xsi:type="dcterms:W3CDTF">2018-04-19T22:53:36Z</dcterms:created>
  <dcterms:modified xsi:type="dcterms:W3CDTF">2020-05-10T23:43:03Z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0x01010014C605F225BFAC4E887DAF8AC75620F7</vt:lpwstr>
  </property>
</Properties>
</file>